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redyalayon\Documents\Indicadores\Indicadores 2018\Resultado\"/>
    </mc:Choice>
  </mc:AlternateContent>
  <bookViews>
    <workbookView xWindow="0" yWindow="0" windowWidth="21600" windowHeight="10215"/>
  </bookViews>
  <sheets>
    <sheet name="Ind Resultado II" sheetId="2" r:id="rId1"/>
    <sheet name="Hoja1" sheetId="3" state="hidden" r:id="rId2"/>
  </sheets>
  <definedNames>
    <definedName name="_xlnm._FilterDatabase" localSheetId="0" hidden="1">'Ind Resultado II'!$A$2:$L$37</definedName>
    <definedName name="_xlnm.Print_Titles" localSheetId="0">'Ind Resultado II'!$1:$2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2" l="1"/>
  <c r="H6" i="2"/>
  <c r="H9" i="2"/>
  <c r="H11" i="2"/>
  <c r="H15" i="2"/>
  <c r="H17" i="2"/>
  <c r="H19" i="2"/>
  <c r="H24" i="2"/>
  <c r="H26" i="2"/>
  <c r="H29" i="2"/>
  <c r="H30" i="2"/>
  <c r="H34" i="2"/>
  <c r="H35" i="2"/>
  <c r="H37" i="2"/>
  <c r="H3" i="2"/>
  <c r="G38" i="2" l="1"/>
  <c r="H38" i="2" s="1"/>
  <c r="B41" i="3" l="1"/>
  <c r="A41" i="3"/>
  <c r="B33" i="3"/>
  <c r="A33" i="3"/>
  <c r="B25" i="3"/>
  <c r="A25" i="3"/>
  <c r="B20" i="3"/>
  <c r="A20" i="3"/>
  <c r="B11" i="3"/>
  <c r="A11" i="3"/>
  <c r="E20" i="3" l="1"/>
  <c r="F20" i="3"/>
</calcChain>
</file>

<file path=xl/sharedStrings.xml><?xml version="1.0" encoding="utf-8"?>
<sst xmlns="http://schemas.openxmlformats.org/spreadsheetml/2006/main" count="195" uniqueCount="104">
  <si>
    <t>INDICADOR - FUENTE</t>
  </si>
  <si>
    <t>PROCESO</t>
  </si>
  <si>
    <t>TIPO</t>
  </si>
  <si>
    <t>AÑO</t>
  </si>
  <si>
    <t>PERIODO</t>
  </si>
  <si>
    <t>META</t>
  </si>
  <si>
    <t>AVANCE CUANTITATIVO</t>
  </si>
  <si>
    <t>% DE AVANCE</t>
  </si>
  <si>
    <t>AVANCE CUALITATIVO</t>
  </si>
  <si>
    <t>Entregables Compartir conocimiento de valor con países en desarrollo</t>
  </si>
  <si>
    <t>Entregables Focalizar y Dinamizar la CI</t>
  </si>
  <si>
    <t>Identificación y Priorización</t>
  </si>
  <si>
    <t>Entregables Consolidar una APC-Colombia apasionada y efectiva</t>
  </si>
  <si>
    <t>Entregables Visibilizar los resultados de la CI</t>
  </si>
  <si>
    <t>Preparación y formulación</t>
  </si>
  <si>
    <t>Evaluación control y mejoramiento</t>
  </si>
  <si>
    <t>Gestión Administrativa</t>
  </si>
  <si>
    <t>Gestión Financiera</t>
  </si>
  <si>
    <t xml:space="preserve">Gestión de Talento Humano </t>
  </si>
  <si>
    <t xml:space="preserve">Gestión de comunicaciones </t>
  </si>
  <si>
    <r>
      <rPr>
        <b/>
        <sz val="11"/>
        <color rgb="FF000000"/>
        <rFont val="Arial Narrow"/>
        <family val="2"/>
      </rPr>
      <t>Indicador</t>
    </r>
    <r>
      <rPr>
        <sz val="11"/>
        <color rgb="FF000000"/>
        <rFont val="Arial Narrow"/>
        <family val="2"/>
      </rPr>
      <t>: Intercambios Col-Col alineados a los ODS</t>
    </r>
  </si>
  <si>
    <r>
      <t>Indicador</t>
    </r>
    <r>
      <rPr>
        <sz val="11"/>
        <color rgb="FF000000"/>
        <rFont val="Arial Narrow"/>
        <family val="2"/>
      </rPr>
      <t>:Participantes en campaña de posicionamiento de Colombia como oferente de cooperación Sur-Sur</t>
    </r>
  </si>
  <si>
    <t>Implementación y seguimiento</t>
  </si>
  <si>
    <t>Gestión de Tecnologías de la Información</t>
  </si>
  <si>
    <r>
      <t>Indicador</t>
    </r>
    <r>
      <rPr>
        <sz val="11"/>
        <color rgb="FF000000"/>
        <rFont val="Arial Narrow"/>
        <family val="2"/>
      </rPr>
      <t>: Porcentaje de implementación de la estrategia de fidelización</t>
    </r>
  </si>
  <si>
    <t>T 2</t>
  </si>
  <si>
    <t>Se adelantó la elaboración de contenidos los cuales han sido publicados, al corte se han realizado 6 infografías de los cooperantes y han sido publicadas en la página web y otros medios.</t>
  </si>
  <si>
    <t>A la fecha se han registrado ciento treinta y cuatro millones de dólares, lo cual es un comportamiento normal para el primer semestre.</t>
  </si>
  <si>
    <t>A la fecha se encuentran alineados la totalidad de los recursos de cooperación internacional de la siguiente manera: 1. Construcción de paz: Para el segundo trimestre de 2018 se han registrado un total de Setenta y Cinco Millones Ochocientos Cincuenta y Cuatro mil ochocientos veintisiete Dólares (USD$75.854.827) lo que representa el 56.23% del total registrado en el año. 2. Desarrollo Rural Sostenible: Para el segundo trimestre de 2018 se registraron Cincuenta y Ocho Millones Ochocientos Veintisiete mil cuatrocientos treinta y un dólares (USD$58.827.431), lo que representa el 43.61% del total de los recursos registrados 3. Conservación y Sostenibilidad Ambiental: En el segundo trimestre se registraron Doscientos Diecisiete Mil Cuarenta y Dos Dólares (USD$217.042), los cuales representan el 0.16% de los recursos registrados. 4. Otros: A la fecha no se han registrado recursos que no estén alineados a las prioridades.</t>
  </si>
  <si>
    <t>Los dos Col-Col efectuados durante el segundo trimestre de 2018 se encuentran alineados a los ODS: - Turismo Comunitario: ODS 1- ODS 11 - ODS 8 - Artesanos Tejedores de Paz: ODS 1 - ODS 10 - ODS 16</t>
  </si>
  <si>
    <t>Con corte a 30 de junio se tiene una solicitud de por parte de Guatemala</t>
  </si>
  <si>
    <t>Con corte a 30 de junio se tiene : AGENDA MISIÓN VIETNAM DETALLE FINAL TRADUCCION 2)Joint UNGC Colombia UNOSSC Side Event 3)LISTADO DE ASISTENCIA REUNION CICAD 4)SABER HACER COLOMBIA ASISTENCIA MEDELLIN 2018</t>
  </si>
  <si>
    <t>Se dio inicio al acompañamiento por parte del Programa Nacional de Servicio al Ciudadano del DNP, el cual se formalizó mediante carta de invitación remitida a la entidad el pasado 8 de junio de 2018. A partir de allí se realizó reunión de formalización el día 14 de junio, en la cual se establecieron los criterios y plazos en los que se enmarca el proceso de acompañamiento, y las tareas que debemos adelantar como entidad en el mismo (ver acta de comité). Se definió el equipo interdisciplinar que participará y de igual manera se estableció el rol de coordinación en cabeza de la dirección general, a través de su asesor jurídico. Se realizó la revisión normativa del tema, sin embargo el análisis correspondiente está pendiente para ser orientado por el líder de la política. Por último, se participó de la jornada de capacitación en la herramienta tecnológica que dispuso DNP para complementar el diagnostico a realizar (Ver asistencia).</t>
  </si>
  <si>
    <t>Conforme a las actividades relacionadas para dar cumplimiento al componente de Seguridad y Privacidad de la Información se han aprobados documentos por parte del comité que permiten dan cumplimiento a los temas relacionados con seguridad y como ejercer controles para evitar la materialización de los incidentes y de esta manera se avanza en el cumplimiento.</t>
  </si>
  <si>
    <t>Este indicador mide la efectividad del Proceso de Gestión Jurídica, en el soporte que se adjunta se puede dar cuenta de que únicamente en uno de los ocho procesos jurídicos en los que se encuentra inmersa la entidad se ha proferido sentencia, la cual fue a favor de la entidad. Es importante resaltar que esta no ha sido ejecutoriada, lo que quiere decir que esta sentencia aun no puede ser contabilizada como Defensa Jurídica Efectiva sino hasta el momento que sea ejecutoriada, razón por la cual el indicador se reporta 0,1 sobre 0,1. Sin embargo, al revisar el estado actual de cada uno de los procesos es evidente que la defensa jurídica se ha desarrollado de manera efectiva y oportuna.</t>
  </si>
  <si>
    <t>S 2</t>
  </si>
  <si>
    <t>Avance de un 75%. Durante este trimestre se avanzaron en actividades que contribuyeron a mejorar la calidad de la información, se realizaron acciones para mejorar la estabilización del sistema de información, así mismo se dio inició a la socialización del Portal de Servicios de Cooperación a través de redes sociales con el fin de avanzar en la estrategia de comunicaciones. El 2% restante para alcanzar el cumplimiento del 77% de este trimestre, se avanzará en el siguiente trimestre, toda vez que se vio la necesidad de replantear las actividades a ejecutar, teniendo en cuenta el decreto de aplazamiento.</t>
  </si>
  <si>
    <t>No se ha realizado el seguimiento a las visitas en el minisitio http://juntoscooperamos.apccolombia.gov.co/ dado que su lanzamiento se realizará hasta el 25 de julio fecha en la cual se iniciara el seguimiento a la analítica del sitio.</t>
  </si>
  <si>
    <t>El evento se realizará el 25 de julio por lo que una vez realizado se remite la lista de asistentes al mismo.</t>
  </si>
  <si>
    <r>
      <t>Indicador</t>
    </r>
    <r>
      <rPr>
        <sz val="11"/>
        <color rgb="FF000000"/>
        <rFont val="Arial Narrow"/>
        <family val="2"/>
      </rPr>
      <t>: Avance en la implementación de la agenda de gestión y programación de la CI</t>
    </r>
  </si>
  <si>
    <t>Ya se elaboraron las fichas de las fuentes priorizadas así como los documentos de análisis y proyecciones, falta la aprobación final por parte de la Dirección general.</t>
  </si>
  <si>
    <t>Teniendo identificadas las 15 iniciativas, se tiene que a corte a 30 de junio que hace referencia a al avance de: 1. China. Iniciativa Make Peace - Make Justice, 2. Dotación centro Bios 3. Fortalecimiento sector turismo 4.China. Formación técnica en agroindustria 5. proyec. mun. La guajira 6. Medicina legal 7. Algodón 8. Reclutamiento</t>
  </si>
  <si>
    <t xml:space="preserve"> Implementación y Seguimiento</t>
  </si>
  <si>
    <t>0% </t>
  </si>
  <si>
    <t>%DE CUMPLIMIENTO</t>
  </si>
  <si>
    <t>%DE GESTION</t>
  </si>
  <si>
    <t>Se ejecuta el 96% de las acciones previstas para el trimestre (abril a junio de 2018) en los diferentes roles de Control Interno: A. ROL DE EVALUACIÓN Y SEGUIMIENTO-AUDITORÍA: Se realiza la verificación del cumplimiento de las acciones propuestas dentro de los planes de mejoramiento de las evaluaciones independientes realizadas a las Direcciones y demás dependencias de la APC (1) B. ROL RELACIÓN CON ENTES EXTERNOS DE CONTROL-INFORMES DE LEY: Se realizan 11 verificaciones e informes de ley en los siguientes temas: 1. Seguimiento a proyectos de inversión. 2. Reporte mensual de contratos de cooperación y asistencia técnica con organismos internacionales. 3. Informe de seguimiento y evaluación al Plan Anticorrupción y Atención al Ciudadano. 4. Informe sobre las medidas de austeridad en el gasto público. 5. Seguimiento al reporte a través del SIRECI de Gestión Contractual. 6. Seguimiento al Sistema de Información y Gestión del Empleo Público- SIGEP. 7. Informe Pormenorizado sobre el Estado de Control Interno de la entidad. 8. Seguimiento al Reporte Obligatorio- Acuerdos de Gestión. C. ROL EVALUACIÓN DE LA GESTIÓN DEL RIESGO y D ROL ENFOQUE HACIA LA PREVENCIÓN: Se realizan mesas de autocontrol con 9 procesos de: Identificación y Priorización, Preparación y Formulación, Gestión Financiera, Gestión Administrativa, Gestión de Talento Humano, Gestión Contractual, Gestión de Tecnologías de Información, Direccionamiento Estratégico y Planeación y Gestión Jurídica, con participación de Control Interno. Se presenta la contextualización de las mesas de autocontrol, los resultados de la evaluación por dependencias 2017, seguimiento a planes de mejoramiento, riesgos y al plan de acción. En el proceso de Implementación y Seguimiento y los procesos liderados por la Dirección Administrativa y Financiera se realizó mesa de seguimiento a los compromisos establecidos en la primera mesa de autocontrol. Se participa en la inducción del talento humano realizada el 1 de abril de 2018, con el objetivo de fortalecer la cultura del control y sensibilizar sobre el rol de cada funcionario en el sistema de control interno. E. ROL LIDERAZGO ESTRATÉGICO: Como resultado de las verificaciones mensuales practicadas a los reportes presentados a la DIAN por APC-Colombia, en los que se registra la contratación derivada a Convenios de Asistencia Técnica de Cooperación, el Asesor con Funciones de Control Interno informó en Comité de Dirección al Dr. Sergio Londoño, Director General, sobre los errores que se estaban presentando en la información a la DIAN, los posibles efectos que se podría ocasionar a la Entidad por las posibles inexactitudes y las sanciones de tipo fiscal que se originarían. El Director General tomó la decisión de emitir una Circular advirtiendo sobre la situación a los responsables de proveer información y a los directores técnicos de generar controles antes del envío de la información y solicitó a Control Interno apoyo a los responsables del registro de la información. Debido al porcentaje de desempeño del proceso no aplican acciones de mejora, sin embargo teniendo en cuenta que no se recibió la información por parte de la Dependencia encargada de suministrarla, para efectuar la verificación correspondiente por parte de Control Interno, se adoptarán medidas para evitar se repita lo presentado.</t>
  </si>
  <si>
    <t>En el segundo semestre de 2018 con respecto al mismo periodo de 2017, se observa un incremento del 25.4% en las convocatorias identificadas y registradas. En el segundo trimestre de 2018 se identificaron 69 convocatorias, llegando así a un total de 159 en el primer semestre de 2018. Actualmente se está trabajando en una nueva plataforma para el registro de convocatorias en la página web con ayuda de la empresa Infotic. Con esta nueva estrategia se busca poder hacer un mayor seguimiento a las convocatorias registradas, tener un acercamiento a quienes aplican a estas oportunidades y poder conocer si fueron seleccionados para la subvención. Estamos a la espera de empezar a implementar esta nueva herramienta. Adicionalmente, se consolidó un equipo de convocatorias en la dirección de Demanda, está encargado de diseñar la estrategia de priorización que permita el cumplimiento de una de las actividades que es acompañar la formulación de proyectos para 10 convocatorias a lo largo del año. Esto se está haciendo de la mano con la Dirección de Coordinación Interinstitucional</t>
  </si>
  <si>
    <t>Con corte a 30 de junio se tiene una asignación de $16.359.600.000.000 de los cuales ya se tiene una apropiación de $ 8.149.705.257</t>
  </si>
  <si>
    <t>Con corte a 30 de junio se priorizaron y se documentaron los 5 casos en primera versión</t>
  </si>
  <si>
    <t>Desde 01 de abril hasta el 30 de junio se tienen 12 nuevos proyectos implementados, lo que significa que en el acumulado anual se han implementado un total de 24 proyectos</t>
  </si>
  <si>
    <t>Este indicador mide la eficiencia del Proceso de Gestión Contractual. En el segundo trimestre del 2018 se evidencia un avance del 45% de la actualización e implementación de los Manuales de Contratación y Supervisión de la entidad, esto quiere decir que se cumple con la meta planteada para este trimestre. Los logros fueron la consolidación de ambos manuales luego de la revisión exhaustiva y aportes de todos los miembros del equipo, en los siguientes trimestres se procederá a la aprobación de ambos manuales por el Comité Directivo y a la implementación de ambos.</t>
  </si>
  <si>
    <t>Con corte a 30 de junio se tiene 6 proyectos formulados e las comixtas de El Salvador, y Panamá que se realizaron en el mes de mayo y junio. Sin embargo para el primer semestre de 2018 se tienen 10 proyectos formulados con agregación de valor</t>
  </si>
  <si>
    <t>Se obtuvo como resultado en el segundo trimestre de la vigencia 2018, el cumplimiento del 56,79%, frente a la implementación del Plan Estratégico de Talento Humano, así: • El Plan de Trabajo Anual en Seguridad y Salud en el Trabajo, el Plan de Incentivos Institucionales y el Plan Institucional de Capacitación actualmente se encuentran diseñados, aprobados, publicados y en ejecución. • El Plan Anual de Vacantes, a la fecha está diseñado y aprobado. • El Plan de Prevención de Recursos Humanos y el Plan Estratégico de Talento Humano, a corte del primer trimestre, no se han implementado.</t>
  </si>
  <si>
    <t>AGENCIA PRESIDENCIAL DE COOPERACIÓN INTERNACIONAL APC-COLOMBIA
INDICADORES DE RESULTADO - SEGUIMIENTO 30 DE JUNIO DE 2018</t>
  </si>
  <si>
    <t>A pesar de que se hizo un esfuerzo por mantenerse en la meta, 302 personas de los territorios del total (381) se postularon a los cursos cortos.</t>
  </si>
  <si>
    <t>Se reporto y se presento ante la Contaduría General de la Nación, el Balance de apertura bajo el nuevo marco normativo NICSP, saldos iniciales</t>
  </si>
  <si>
    <t>Para la primera aplicación del ICI en APC-Colombia, se contó con la participación de 38 colaboradores de todas las direcciones de la Agencia. El nivel de calidad para el periodo a partir de los factores evaluados fue de un 56,33%, Se trabajara en: 1.Dedicaremos más tiempo a pensar en los objetivos estratégicos y mandato de APCColombia. 2. Trabajaremos articuladamente con Planeación para hacer de ésta un Modo de Hacer en nuestra Agencia. 3. Tenemos que crear un relato que responda a un imaginario colectivo, sostenible en el tiempo y capacidad viral 4. Le apostamos a ser agentes activos de cambio. Tanto desde el punto de vista de la capacitación, como de la actitud. Formación y role model en competencias transversales.</t>
  </si>
  <si>
    <t>Gestión Jurídica</t>
  </si>
  <si>
    <t xml:space="preserve">Gestión Contractual </t>
  </si>
  <si>
    <t>Direccionamiento Estratégico y Planeación</t>
  </si>
  <si>
    <t>Para este periodo se aumentó significativamente el número de postulados a los cursos cortos provenientes de territorios afectados por el conflicto armado. lo anterior en razón a que 51 postulados de los 302 provenientes de los territorios pertenecen a municipios PDET y ZOMAC</t>
  </si>
  <si>
    <r>
      <t>Indicador</t>
    </r>
    <r>
      <rPr>
        <sz val="11"/>
        <color rgb="FF000000"/>
        <rFont val="Arial Narrow"/>
        <family val="2"/>
      </rPr>
      <t>: Número de actividades de CSS en las que se da a conocer la metodología y el procedimiento del modelo de agregación de valor</t>
    </r>
  </si>
  <si>
    <r>
      <t>Indicador</t>
    </r>
    <r>
      <rPr>
        <sz val="11"/>
        <color rgb="FF000000"/>
        <rFont val="Arial Narrow"/>
        <family val="2"/>
      </rPr>
      <t>: Número de estudios de caso documentados para el portafolio de Saber Hacer Colombia</t>
    </r>
  </si>
  <si>
    <r>
      <t>Indicador</t>
    </r>
    <r>
      <rPr>
        <sz val="11"/>
        <color rgb="FF000000"/>
        <rFont val="Arial Narrow"/>
        <family val="2"/>
      </rPr>
      <t>: Porcentaje de proyectos formulados con agregación de valor</t>
    </r>
  </si>
  <si>
    <r>
      <t>Indicador</t>
    </r>
    <r>
      <rPr>
        <sz val="11"/>
        <color rgb="FF000000"/>
        <rFont val="Arial Narrow"/>
        <family val="2"/>
      </rPr>
      <t>: Número de proyectos de CSS y triangular implementados</t>
    </r>
  </si>
  <si>
    <r>
      <t>Indicador</t>
    </r>
    <r>
      <rPr>
        <sz val="11"/>
        <color rgb="FF000000"/>
        <rFont val="Arial Narrow"/>
        <family val="2"/>
      </rPr>
      <t>: Participación en espacios creados para afianzar la articulación con el sector privado</t>
    </r>
  </si>
  <si>
    <t>El indicador que tenemos para soportar esta meta supera a lo establecido al inicio del periodo. La meta se enfocaba en medir el numero de asistentes de alto nivel con los cuales se podían concretar los mecanismos y la estrategia de articulación del sector privado a los programas y proyectos de interés del gobierno nacional. Teníamos como objetivo establecer contacto con al menos con 10 empresarios de alto nivel, sin embargo en la reunión organizada entre Pacto Global y APC asistieron 15 de los mas grandes empresarios del país interesados en apoyar iniciativas y proyectos productivos liderados por la agencia de cooperación, superando de esta manera el indicador planteado.</t>
  </si>
  <si>
    <r>
      <t>Indicador</t>
    </r>
    <r>
      <rPr>
        <sz val="11"/>
        <color rgb="FF000000"/>
        <rFont val="Arial Narrow"/>
        <family val="2"/>
      </rPr>
      <t>: Visitas a contenidos digitales de rendición de cuentas del cuatrienio</t>
    </r>
  </si>
  <si>
    <t>International Development Cooperation Policies Director, Mexican Agency for International Development Cooperation (AMEXCID) Mr. Roy Rojas-Costa Rica Projects Director, National Road Safety Council, Costa Rica Para el 16 de julio de 2018 se realizó una campaña digital con 48 piezas gráficas donde se resaltaban los principales proyectos de la cooperación entre Colombia y países Sur-Sur.(Argentina, Bolivia, Honduras, Laos, Bangladesh, Nicaragua, Ecuador, Guatemala, República Dominicana, Costa Rica, Panamá, Indonesia, Vietman, Myanmar, Bhutan, El Salvador, Belice, Guatemala, Cuba, Filipinas, Venezuela, Ghana, Kenia, Jamaica, Barbados, Granada, Guyana, Suriname, Trinidad y Tobago, Camboya, Mozambique, Angola, Burundi, El Congo, Indonesia, Perú, Marruecos, Ruanda). La campaña se difundió con el hashtag #Somos SurSur.</t>
  </si>
  <si>
    <r>
      <t>Indicador</t>
    </r>
    <r>
      <rPr>
        <sz val="11"/>
        <color rgb="FF000000"/>
        <rFont val="Arial Narrow"/>
        <family val="2"/>
      </rPr>
      <t>: Participación en espacios físicos que visibilizan resultados de gestión de la Agencia en el cuatrienio</t>
    </r>
  </si>
  <si>
    <r>
      <t>Indicador</t>
    </r>
    <r>
      <rPr>
        <sz val="11"/>
        <color rgb="FF000000"/>
        <rFont val="Arial Narrow"/>
        <family val="2"/>
      </rPr>
      <t>: Porcentaje de avance en la implementación del sistema de información</t>
    </r>
  </si>
  <si>
    <r>
      <t>Indicador:</t>
    </r>
    <r>
      <rPr>
        <sz val="11"/>
        <color rgb="FF000000"/>
        <rFont val="Arial Narrow"/>
        <family val="2"/>
      </rPr>
      <t xml:space="preserve"> Implementación del Modelo Integrado de Planeación y Gestión</t>
    </r>
  </si>
  <si>
    <t>Durante este periodo se adelanto la articulación de los planes institucionales al plan de acción 2018, se realizo el primer informe cuatrimestral pormenorizado, enfocado en el nuevo MIPG. También se inició la campaña de implementación y apropiación del modelo, y el fortalecimiento institucional y simplificación de procesos, se fortaleció también la gestión de talento humano y se inicio la implementación de la estrategia de gestión del conocimiento.</t>
  </si>
  <si>
    <r>
      <t>Indicador</t>
    </r>
    <r>
      <rPr>
        <sz val="11"/>
        <color theme="1"/>
        <rFont val="Arial Narrow"/>
        <family val="2"/>
      </rPr>
      <t xml:space="preserve">: Actualización e implementación de los manuales de Contratación y Supervisión de la Entidad
</t>
    </r>
    <r>
      <rPr>
        <b/>
        <sz val="11"/>
        <color theme="1"/>
        <rFont val="Calibri"/>
        <family val="2"/>
        <scheme val="minor"/>
      </rPr>
      <t/>
    </r>
  </si>
  <si>
    <r>
      <t>Indicador</t>
    </r>
    <r>
      <rPr>
        <sz val="11"/>
        <color rgb="FF000000"/>
        <rFont val="Arial Narrow"/>
        <family val="2"/>
      </rPr>
      <t>: Implementación del Sistema de Gestión Documental</t>
    </r>
  </si>
  <si>
    <t>Se adjunta el informe en excel del Formato Único de inventario Documental- FUID, se actualizo el inventario y ejecución de tareas de descripción y clasificación.</t>
  </si>
  <si>
    <r>
      <t>Indicador</t>
    </r>
    <r>
      <rPr>
        <sz val="11"/>
        <color rgb="FF000000"/>
        <rFont val="Arial Narrow"/>
        <family val="2"/>
      </rPr>
      <t>: Estrategia de atención al ciudadano formulada e implementada</t>
    </r>
  </si>
  <si>
    <r>
      <t>Indicador</t>
    </r>
    <r>
      <rPr>
        <sz val="11"/>
        <color rgb="FF000000"/>
        <rFont val="Arial Narrow"/>
        <family val="2"/>
      </rPr>
      <t>: Cumplimiento de la Estrategia GEL e integración de herramientas con los lineamientos de TI</t>
    </r>
  </si>
  <si>
    <t>A pesar de que el gobierno nacional recientemente produjo el decreto 1008 de 14 de junio de 2018 por medio del cual se establecen los lineamientos generales de la política de gobierno digital y se subroga el capítulo 1 del título 9 de la parte 2 del libro 2 del decreto 1078 de 2015, durante la vigencia, y hasta tanto no se diga lo contrario, el sector continúa usando el instrumento Herramienta Seguimiento GEL – Sector Presidencia que contiene 240 acciones de Gobierno Digital, que se han realizado en su mayor parte. Para la presente vigencia en el componente de gobierno digital se proyectan realizar 11 acciones. Hasta el segundo trimestre de 2018, se han realizado 6 de dichas acciones: Información para niños, niñas y adolescentes, Información para población vulnerable, Índice de Información Clasificada y Reservada, catálogo de flujos de información, definición de estrategia de uso y apropiación, y caracterización de usuarios de uso y apropiación, lo cual constituye el 54% del cumplimiento.</t>
  </si>
  <si>
    <r>
      <t>Indicador</t>
    </r>
    <r>
      <rPr>
        <sz val="11"/>
        <color rgb="FF000000"/>
        <rFont val="Arial Narrow"/>
        <family val="2"/>
      </rPr>
      <t>: Cumplimiento del componente GEL de seguridad Digital y de la Información</t>
    </r>
  </si>
  <si>
    <r>
      <t>Indicador</t>
    </r>
    <r>
      <rPr>
        <sz val="11"/>
        <color rgb="FF000000"/>
        <rFont val="Arial Narrow"/>
        <family val="2"/>
      </rPr>
      <t>: Defensa jurídica a favor</t>
    </r>
  </si>
  <si>
    <r>
      <t>Indicador</t>
    </r>
    <r>
      <rPr>
        <sz val="11"/>
        <color rgb="FF000000"/>
        <rFont val="Arial Narrow"/>
        <family val="2"/>
      </rPr>
      <t>: Implementación de las NICSP en la Entidad</t>
    </r>
  </si>
  <si>
    <r>
      <t>Indicador</t>
    </r>
    <r>
      <rPr>
        <sz val="11"/>
        <color rgb="FF000000"/>
        <rFont val="Arial Narrow"/>
        <family val="2"/>
      </rPr>
      <t>: Índice de efectividad de Comunicación Interna, ICI</t>
    </r>
  </si>
  <si>
    <r>
      <t>Indicador</t>
    </r>
    <r>
      <rPr>
        <sz val="11"/>
        <color rgb="FF000000"/>
        <rFont val="Arial Narrow"/>
        <family val="2"/>
      </rPr>
      <t>: Número de componentes generados para la construcción del proceso de gestión de conocimiento</t>
    </r>
  </si>
  <si>
    <t>De acuerdo con lo estimado en el Plan de Acción de APC-Colombia, se tiene correspondencia con el avance reportado, dado que al corte del segundo trimestre de este año se cuenta con un equipo dinamizador de las actividades de Gestión del Conocimiento, el cual se encargó de avanzar en la realización de Talleres de GC con las áreas misionales. Para esta fecha se tiene elaborado ya un primer borrador de documento con los criterios para la selección de Activos del Conocimiento. En ese sentido, en APC- Colombia se cuenta con un plan de trabajo que permite dar alcance al objetivo del componente de Gestión del Conocimiento e Innovación de MIPG. el cual, en últimas persigue el objetivo de hacer que el conocimiento de la entidad sea sistematizado para evitar fugas del mismo. (cuando los funcionarios dejan sus puestos de trabajo).</t>
  </si>
  <si>
    <r>
      <t>Indicador</t>
    </r>
    <r>
      <rPr>
        <sz val="11"/>
        <color rgb="FF000000"/>
        <rFont val="Arial Narrow"/>
        <family val="2"/>
      </rPr>
      <t>: Porcentaje de implementación del Plan Estratégico de Talento Humano</t>
    </r>
  </si>
  <si>
    <r>
      <t>Indicador</t>
    </r>
    <r>
      <rPr>
        <sz val="11"/>
        <color rgb="FF000000"/>
        <rFont val="Arial Narrow"/>
        <family val="2"/>
      </rPr>
      <t>: Cumplimiento de plan de acción de control interno</t>
    </r>
  </si>
  <si>
    <r>
      <t>Indicador</t>
    </r>
    <r>
      <rPr>
        <sz val="11"/>
        <color rgb="FF000000"/>
        <rFont val="Arial Narrow"/>
        <family val="2"/>
      </rPr>
      <t>: Millones de dólares movilizados de Cooperación Internacional</t>
    </r>
  </si>
  <si>
    <r>
      <t>Indicador</t>
    </r>
    <r>
      <rPr>
        <sz val="11"/>
        <color rgb="FF000000"/>
        <rFont val="Arial Narrow"/>
        <family val="2"/>
      </rPr>
      <t>: Monto de recursos registrados de CI se encuentran alineados a las prioridades de la Hoja de Ruta</t>
    </r>
  </si>
  <si>
    <r>
      <t>Indicador</t>
    </r>
    <r>
      <rPr>
        <sz val="11"/>
        <color rgb="FF000000"/>
        <rFont val="Arial Narrow"/>
        <family val="2"/>
      </rPr>
      <t>: Gestión, registro y publicación de convocatorias priorizadas</t>
    </r>
  </si>
  <si>
    <r>
      <t>Indicador</t>
    </r>
    <r>
      <rPr>
        <sz val="11"/>
        <color rgb="FF000000"/>
        <rFont val="Arial Narrow"/>
        <family val="2"/>
      </rPr>
      <t>: Cursos cortos con candidatos de territorios PDET y ZOMAC</t>
    </r>
  </si>
  <si>
    <r>
      <t>Indicador</t>
    </r>
    <r>
      <rPr>
        <sz val="11"/>
        <color rgb="FF000000"/>
        <rFont val="Arial Narrow"/>
        <family val="2"/>
      </rPr>
      <t>: Cursos cortos con candidatos del nivel territorial</t>
    </r>
  </si>
  <si>
    <r>
      <t>Indicador</t>
    </r>
    <r>
      <rPr>
        <sz val="11"/>
        <color rgb="FF000000"/>
        <rFont val="Arial Narrow"/>
        <family val="2"/>
      </rPr>
      <t>: Número de proyectos/iniciativas con participación del sector privado</t>
    </r>
  </si>
  <si>
    <t>Durante el periodo reportado se logró cumplir con el número de iniciativas planteadas, superando la meta. Se realizaron articulaciones con Caixa Bank, Por Colombia, Federación Nacional de Cafeteros, Corporación Makaia, proyecto Azerbaiyán (Adagro y Agroavia). El comportamiento con respecto al periodo anterior se superó puesto que las entidades manifestaron un mayor interés de proyectos a convocatorias y los territoriales se han venido involucrando. de igual forma, se ha venido generando entre sector privado y sur sur.</t>
  </si>
  <si>
    <r>
      <t>Indicador</t>
    </r>
    <r>
      <rPr>
        <sz val="11"/>
        <color rgb="FF000000"/>
        <rFont val="Arial Narrow"/>
        <family val="2"/>
      </rPr>
      <t>: Proyectos presentados con enfoque territorial a las oportunidades de cooperación</t>
    </r>
  </si>
  <si>
    <t>De los 35 proyectos presentados a las 7 oportunidades de cooperación durante el segundo trimestre de 2018, 33 tienen enfoque territorial: 13 de CSS y 20 de AOD.</t>
  </si>
  <si>
    <r>
      <t>Indicador:</t>
    </r>
    <r>
      <rPr>
        <sz val="11"/>
        <color theme="1"/>
        <rFont val="Arial Narrow"/>
        <family val="2"/>
      </rPr>
      <t xml:space="preserve"> Número de Iniciativas realizadas que contribuyen a la CI que recibe Colombia</t>
    </r>
  </si>
  <si>
    <r>
      <t>Indicador</t>
    </r>
    <r>
      <rPr>
        <sz val="11"/>
        <color rgb="FF000000"/>
        <rFont val="Arial Narrow"/>
        <family val="2"/>
      </rPr>
      <t>: Disponibilidad de recursos para la atención de las solicitudes de asistencia internacional.</t>
    </r>
  </si>
  <si>
    <r>
      <t>Indicador</t>
    </r>
    <r>
      <rPr>
        <sz val="11"/>
        <color rgb="FF000000"/>
        <rFont val="Arial Narrow"/>
        <family val="2"/>
      </rPr>
      <t>: Intercambiar iniciativas documentadas a través de Saber Hacer Colombia.</t>
    </r>
  </si>
  <si>
    <t>Con corte a 30 se tiene 3 iniciativas intercambiadas. I trimestre 2 iniciativas II trimestre 3 iniciativas</t>
  </si>
  <si>
    <r>
      <t>Indicador</t>
    </r>
    <r>
      <rPr>
        <sz val="11"/>
        <color rgb="FF000000"/>
        <rFont val="Arial Narrow"/>
        <family val="2"/>
      </rPr>
      <t>: Compromisos de recursos asignados al FOCAI y al proyecto de inversión</t>
    </r>
  </si>
  <si>
    <r>
      <t>Indicador:</t>
    </r>
    <r>
      <rPr>
        <sz val="11"/>
        <color rgb="FF000000"/>
        <rFont val="Arial Narrow"/>
        <family val="2"/>
      </rPr>
      <t xml:space="preserve"> Gestión efectiva de convocatorias</t>
    </r>
  </si>
  <si>
    <t>Se han acompañado efectivamente 4 convocatorias en este período, lo cual ha dejado aprendizajes que mejoran el procedimiento. Actualmente se está trabajando en una nueva plataforma para el registro de convocatorias en la página web con ayuda de la empresa Infotic. Con esta nueva estrategia se busca poder hacer un mayor seguimiento a las convocatorias registradas, tener un acercamiento a quienes aplican a estas oportunidades y poder conocer si fueron seleccionados para la subvención. Estamos a la espera de empezar a implementar esta nueva herramienta. Adicionalmente, se consolidó un equipo de convocatorias en la dirección de Demanda, está encargado de diseñar la estrategia de priorización que permita el cumplimiento de una de las actividades que es acompañar la formulación de proyectos para 10 convocatorias a lo largo del año. Esto se está haciendo de la mano con la Dirección de Coordinación Interinstitucional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</si>
</sst>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Narrow"/>
      <family val="2"/>
    </font>
    <font>
      <sz val="11"/>
      <color theme="1"/>
      <name val="Arial Narrow"/>
      <family val="2"/>
    </font>
    <font>
      <sz val="11"/>
      <color rgb="FF000000"/>
      <name val="Arial Narrow"/>
      <family val="2"/>
    </font>
    <font>
      <b/>
      <sz val="11"/>
      <color rgb="FF000000"/>
      <name val="Arial Narrow"/>
      <family val="2"/>
    </font>
    <font>
      <sz val="11"/>
      <color rgb="FF000000"/>
      <name val="Calibri"/>
      <family val="2"/>
    </font>
    <font>
      <sz val="11"/>
      <color rgb="FF000000"/>
      <name val="Arial"/>
      <family val="2"/>
    </font>
    <font>
      <b/>
      <i/>
      <sz val="10"/>
      <color theme="1"/>
      <name val="Arial Narrow"/>
      <family val="2"/>
    </font>
    <font>
      <b/>
      <i/>
      <sz val="10"/>
      <name val="Arial Narrow"/>
      <family val="2"/>
    </font>
    <font>
      <sz val="9"/>
      <color theme="1"/>
      <name val="Arial Narrow"/>
      <family val="2"/>
    </font>
    <font>
      <sz val="12"/>
      <color theme="1"/>
      <name val="Arial Narrow"/>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9" fontId="1" fillId="0" borderId="0" applyFont="0" applyFill="0" applyBorder="0" applyAlignment="0" applyProtection="0"/>
    <xf numFmtId="41" fontId="1" fillId="0" borderId="0" applyFont="0" applyFill="0" applyBorder="0" applyAlignment="0" applyProtection="0"/>
  </cellStyleXfs>
  <cellXfs count="53">
    <xf numFmtId="0" fontId="0" fillId="0" borderId="0" xfId="0"/>
    <xf numFmtId="9" fontId="4" fillId="0" borderId="0" xfId="1" applyFont="1" applyBorder="1" applyAlignment="1">
      <alignment horizontal="center" vertical="center"/>
    </xf>
    <xf numFmtId="0" fontId="3" fillId="0" borderId="0"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9" fontId="0" fillId="0" borderId="0" xfId="0" applyNumberFormat="1"/>
    <xf numFmtId="10" fontId="0" fillId="0" borderId="0" xfId="0" applyNumberFormat="1"/>
    <xf numFmtId="9" fontId="7" fillId="0" borderId="0" xfId="0" applyNumberFormat="1" applyFont="1" applyAlignment="1">
      <alignment horizontal="center" vertical="center" wrapText="1" readingOrder="1"/>
    </xf>
    <xf numFmtId="10" fontId="7" fillId="0" borderId="0" xfId="0" applyNumberFormat="1" applyFont="1" applyAlignment="1">
      <alignment horizontal="center" vertical="center" wrapText="1" readingOrder="1"/>
    </xf>
    <xf numFmtId="10" fontId="8" fillId="0" borderId="0" xfId="0" applyNumberFormat="1" applyFont="1" applyAlignment="1">
      <alignment horizontal="center" vertical="center" wrapText="1" readingOrder="1"/>
    </xf>
    <xf numFmtId="9" fontId="8" fillId="0" borderId="0" xfId="0" applyNumberFormat="1" applyFont="1" applyAlignment="1">
      <alignment horizontal="center" vertical="center" wrapText="1" readingOrder="1"/>
    </xf>
    <xf numFmtId="9" fontId="7" fillId="0" borderId="0" xfId="0" applyNumberFormat="1" applyFont="1" applyAlignment="1">
      <alignment horizontal="center" wrapText="1" readingOrder="1"/>
    </xf>
    <xf numFmtId="10" fontId="7" fillId="0" borderId="0" xfId="0" applyNumberFormat="1" applyFont="1" applyAlignment="1">
      <alignment horizontal="center" wrapText="1" readingOrder="1"/>
    </xf>
    <xf numFmtId="9" fontId="7" fillId="3" borderId="0" xfId="0" applyNumberFormat="1" applyFont="1" applyFill="1" applyAlignment="1">
      <alignment horizontal="center" vertical="center" wrapText="1" readingOrder="1"/>
    </xf>
    <xf numFmtId="10" fontId="7" fillId="3" borderId="0" xfId="0" applyNumberFormat="1" applyFont="1" applyFill="1" applyAlignment="1">
      <alignment horizontal="center" vertical="center" wrapText="1" readingOrder="1"/>
    </xf>
    <xf numFmtId="0" fontId="2" fillId="0" borderId="0" xfId="0" applyFont="1"/>
    <xf numFmtId="9" fontId="0" fillId="3" borderId="0" xfId="0" applyNumberFormat="1" applyFill="1" applyAlignment="1">
      <alignment horizontal="center"/>
    </xf>
    <xf numFmtId="0" fontId="7" fillId="0" borderId="0" xfId="0" applyFont="1" applyAlignment="1">
      <alignment horizontal="center" wrapText="1" readingOrder="1"/>
    </xf>
    <xf numFmtId="10" fontId="0" fillId="3" borderId="0" xfId="0" applyNumberFormat="1" applyFill="1" applyAlignment="1">
      <alignment horizontal="center"/>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6" fillId="2" borderId="1" xfId="0" applyFont="1" applyFill="1" applyBorder="1" applyAlignment="1">
      <alignment horizontal="left" vertical="center"/>
    </xf>
    <xf numFmtId="0" fontId="9"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0" borderId="0" xfId="0" applyFont="1" applyFill="1" applyBorder="1"/>
    <xf numFmtId="0" fontId="4" fillId="0" borderId="0" xfId="0" applyFont="1"/>
    <xf numFmtId="9" fontId="4" fillId="2" borderId="1" xfId="0" applyNumberFormat="1" applyFont="1" applyFill="1" applyBorder="1" applyAlignment="1">
      <alignment horizontal="center" vertical="center" wrapText="1"/>
    </xf>
    <xf numFmtId="0" fontId="4" fillId="2" borderId="1" xfId="0" applyFont="1" applyFill="1" applyBorder="1" applyAlignment="1">
      <alignment horizontal="justify" vertical="center" wrapText="1"/>
    </xf>
    <xf numFmtId="41" fontId="4" fillId="2" borderId="1" xfId="2" applyFont="1" applyFill="1" applyBorder="1" applyAlignment="1">
      <alignment horizontal="center" vertical="center" wrapText="1"/>
    </xf>
    <xf numFmtId="0" fontId="11" fillId="0" borderId="0" xfId="0" applyFont="1" applyFill="1" applyBorder="1" applyAlignment="1">
      <alignment vertical="center" wrapText="1"/>
    </xf>
    <xf numFmtId="10" fontId="4" fillId="2" borderId="1" xfId="0" applyNumberFormat="1" applyFont="1" applyFill="1" applyBorder="1" applyAlignment="1">
      <alignment horizontal="center" vertical="center" wrapText="1"/>
    </xf>
    <xf numFmtId="0" fontId="4" fillId="0" borderId="0" xfId="0" applyFont="1" applyBorder="1"/>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Border="1" applyAlignment="1">
      <alignment vertical="center" wrapText="1"/>
    </xf>
    <xf numFmtId="0" fontId="4" fillId="0" borderId="0" xfId="0" applyFont="1" applyAlignment="1">
      <alignment vertical="center" wrapText="1"/>
    </xf>
    <xf numFmtId="0" fontId="12" fillId="2" borderId="1" xfId="0" applyFont="1" applyFill="1" applyBorder="1" applyAlignment="1">
      <alignment horizontal="center" vertical="center" wrapText="1"/>
    </xf>
    <xf numFmtId="9" fontId="4" fillId="2" borderId="1" xfId="1" applyFont="1" applyFill="1" applyBorder="1" applyAlignment="1">
      <alignment horizontal="center" vertical="center" wrapText="1"/>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0" borderId="4" xfId="0" applyFont="1" applyBorder="1" applyAlignment="1">
      <alignment horizontal="center" vertical="center" wrapText="1"/>
    </xf>
  </cellXfs>
  <cellStyles count="3">
    <cellStyle name="Millares [0]" xfId="2" builtinId="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190502</xdr:colOff>
      <xdr:row>0</xdr:row>
      <xdr:rowOff>76200</xdr:rowOff>
    </xdr:from>
    <xdr:to>
      <xdr:col>1</xdr:col>
      <xdr:colOff>400050</xdr:colOff>
      <xdr:row>0</xdr:row>
      <xdr:rowOff>854933</xdr:rowOff>
    </xdr:to>
    <xdr:pic>
      <xdr:nvPicPr>
        <xdr:cNvPr id="2" name="Imagen 1">
          <a:extLst>
            <a:ext uri="{FF2B5EF4-FFF2-40B4-BE49-F238E27FC236}">
              <a16:creationId xmlns:a16="http://schemas.microsoft.com/office/drawing/2014/main" id="{356260EC-65DA-4F89-8B87-B6CF0BC8F5F7}"/>
            </a:ext>
          </a:extLst>
        </xdr:cNvPr>
        <xdr:cNvPicPr>
          <a:picLocks noChangeAspect="1"/>
        </xdr:cNvPicPr>
      </xdr:nvPicPr>
      <xdr:blipFill rotWithShape="1">
        <a:blip xmlns:r="http://schemas.openxmlformats.org/officeDocument/2006/relationships" r:embed="rId1"/>
        <a:srcRect t="25679" r="52072" b="15474"/>
        <a:stretch/>
      </xdr:blipFill>
      <xdr:spPr>
        <a:xfrm>
          <a:off x="190502" y="76200"/>
          <a:ext cx="2619373" cy="77873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tabSelected="1" topLeftCell="A37" zoomScaleNormal="100" workbookViewId="0">
      <selection activeCell="I7" sqref="I7"/>
    </sheetView>
  </sheetViews>
  <sheetFormatPr baseColWidth="10" defaultColWidth="11.42578125" defaultRowHeight="16.5" x14ac:dyDescent="0.3"/>
  <cols>
    <col min="1" max="1" width="36.140625" style="36" customWidth="1"/>
    <col min="2" max="2" width="16.85546875" style="36" customWidth="1"/>
    <col min="3" max="3" width="30.42578125" style="36" bestFit="1" customWidth="1"/>
    <col min="4" max="4" width="6.42578125" style="36" customWidth="1"/>
    <col min="5" max="5" width="9.140625" style="36" bestFit="1" customWidth="1"/>
    <col min="6" max="6" width="11.85546875" style="36" bestFit="1" customWidth="1"/>
    <col min="7" max="7" width="13.7109375" style="36" bestFit="1" customWidth="1"/>
    <col min="8" max="8" width="8.42578125" style="36" bestFit="1" customWidth="1"/>
    <col min="9" max="9" width="116.28515625" style="44" customWidth="1"/>
    <col min="10" max="10" width="11.42578125" style="35"/>
    <col min="11" max="16384" width="11.42578125" style="36"/>
  </cols>
  <sheetData>
    <row r="1" spans="1:10" ht="72" customHeight="1" x14ac:dyDescent="0.3">
      <c r="A1" s="49" t="s">
        <v>54</v>
      </c>
      <c r="B1" s="50"/>
      <c r="C1" s="50"/>
      <c r="D1" s="50"/>
      <c r="E1" s="50"/>
      <c r="F1" s="50"/>
      <c r="G1" s="51"/>
      <c r="H1" s="51"/>
      <c r="I1" s="52"/>
    </row>
    <row r="2" spans="1:10" ht="25.5" x14ac:dyDescent="0.3">
      <c r="A2" s="32" t="s">
        <v>0</v>
      </c>
      <c r="B2" s="32" t="s">
        <v>1</v>
      </c>
      <c r="C2" s="32" t="s">
        <v>2</v>
      </c>
      <c r="D2" s="32" t="s">
        <v>3</v>
      </c>
      <c r="E2" s="32" t="s">
        <v>4</v>
      </c>
      <c r="F2" s="32" t="s">
        <v>5</v>
      </c>
      <c r="G2" s="32" t="s">
        <v>6</v>
      </c>
      <c r="H2" s="33" t="s">
        <v>7</v>
      </c>
      <c r="I2" s="34" t="s">
        <v>8</v>
      </c>
    </row>
    <row r="3" spans="1:10" ht="49.5" x14ac:dyDescent="0.3">
      <c r="A3" s="28" t="s">
        <v>39</v>
      </c>
      <c r="B3" s="25" t="s">
        <v>11</v>
      </c>
      <c r="C3" s="24" t="s">
        <v>10</v>
      </c>
      <c r="D3" s="24">
        <v>2018</v>
      </c>
      <c r="E3" s="26" t="s">
        <v>25</v>
      </c>
      <c r="F3" s="37">
        <v>0.6</v>
      </c>
      <c r="G3" s="37">
        <v>0.6</v>
      </c>
      <c r="H3" s="37">
        <f>G3/F3</f>
        <v>1</v>
      </c>
      <c r="I3" s="38" t="s">
        <v>40</v>
      </c>
    </row>
    <row r="4" spans="1:10" ht="33" x14ac:dyDescent="0.3">
      <c r="A4" s="28" t="s">
        <v>88</v>
      </c>
      <c r="B4" s="25" t="s">
        <v>11</v>
      </c>
      <c r="C4" s="24" t="s">
        <v>10</v>
      </c>
      <c r="D4" s="24">
        <v>2018</v>
      </c>
      <c r="E4" s="26" t="s">
        <v>25</v>
      </c>
      <c r="F4" s="39">
        <v>200000000</v>
      </c>
      <c r="G4" s="39">
        <v>134899300</v>
      </c>
      <c r="H4" s="37">
        <f>G4/F4</f>
        <v>0.67449650000000005</v>
      </c>
      <c r="I4" s="38" t="s">
        <v>27</v>
      </c>
    </row>
    <row r="5" spans="1:10" ht="123" customHeight="1" x14ac:dyDescent="0.3">
      <c r="A5" s="28" t="s">
        <v>89</v>
      </c>
      <c r="B5" s="25" t="s">
        <v>11</v>
      </c>
      <c r="C5" s="24" t="s">
        <v>10</v>
      </c>
      <c r="D5" s="24">
        <v>2018</v>
      </c>
      <c r="E5" s="26" t="s">
        <v>25</v>
      </c>
      <c r="F5" s="37">
        <v>0.9</v>
      </c>
      <c r="G5" s="37">
        <v>1</v>
      </c>
      <c r="H5" s="37">
        <v>1</v>
      </c>
      <c r="I5" s="38" t="s">
        <v>28</v>
      </c>
      <c r="J5" s="40"/>
    </row>
    <row r="6" spans="1:10" ht="33" x14ac:dyDescent="0.3">
      <c r="A6" s="28" t="s">
        <v>24</v>
      </c>
      <c r="B6" s="25" t="s">
        <v>11</v>
      </c>
      <c r="C6" s="24" t="s">
        <v>10</v>
      </c>
      <c r="D6" s="24">
        <v>2018</v>
      </c>
      <c r="E6" s="26" t="s">
        <v>25</v>
      </c>
      <c r="F6" s="37">
        <v>0.5</v>
      </c>
      <c r="G6" s="37">
        <v>0.32</v>
      </c>
      <c r="H6" s="37">
        <f t="shared" ref="H6:H38" si="0">G6/F6</f>
        <v>0.64</v>
      </c>
      <c r="I6" s="38" t="s">
        <v>26</v>
      </c>
    </row>
    <row r="7" spans="1:10" ht="115.5" x14ac:dyDescent="0.3">
      <c r="A7" s="28" t="s">
        <v>102</v>
      </c>
      <c r="B7" s="25" t="s">
        <v>11</v>
      </c>
      <c r="C7" s="24" t="s">
        <v>10</v>
      </c>
      <c r="D7" s="24">
        <v>2018</v>
      </c>
      <c r="E7" s="26" t="s">
        <v>25</v>
      </c>
      <c r="F7" s="37">
        <v>0.44</v>
      </c>
      <c r="G7" s="37">
        <v>0.505</v>
      </c>
      <c r="H7" s="37">
        <v>1</v>
      </c>
      <c r="I7" s="38" t="s">
        <v>103</v>
      </c>
    </row>
    <row r="8" spans="1:10" ht="140.25" customHeight="1" x14ac:dyDescent="0.3">
      <c r="A8" s="28" t="s">
        <v>90</v>
      </c>
      <c r="B8" s="25" t="s">
        <v>11</v>
      </c>
      <c r="C8" s="24" t="s">
        <v>10</v>
      </c>
      <c r="D8" s="24">
        <v>2018</v>
      </c>
      <c r="E8" s="26" t="s">
        <v>25</v>
      </c>
      <c r="F8" s="24">
        <v>120</v>
      </c>
      <c r="G8" s="24">
        <v>159</v>
      </c>
      <c r="H8" s="37">
        <v>1</v>
      </c>
      <c r="I8" s="38" t="s">
        <v>47</v>
      </c>
      <c r="J8" s="40"/>
    </row>
    <row r="9" spans="1:10" ht="33" x14ac:dyDescent="0.3">
      <c r="A9" s="29" t="s">
        <v>20</v>
      </c>
      <c r="B9" s="26" t="s">
        <v>14</v>
      </c>
      <c r="C9" s="24" t="s">
        <v>10</v>
      </c>
      <c r="D9" s="24">
        <v>2018</v>
      </c>
      <c r="E9" s="26" t="s">
        <v>25</v>
      </c>
      <c r="F9" s="37">
        <v>1</v>
      </c>
      <c r="G9" s="37">
        <v>1</v>
      </c>
      <c r="H9" s="37">
        <f t="shared" si="0"/>
        <v>1</v>
      </c>
      <c r="I9" s="38" t="s">
        <v>29</v>
      </c>
      <c r="J9" s="6"/>
    </row>
    <row r="10" spans="1:10" ht="33" x14ac:dyDescent="0.3">
      <c r="A10" s="28" t="s">
        <v>91</v>
      </c>
      <c r="B10" s="26" t="s">
        <v>14</v>
      </c>
      <c r="C10" s="24" t="s">
        <v>10</v>
      </c>
      <c r="D10" s="24">
        <v>2018</v>
      </c>
      <c r="E10" s="26" t="s">
        <v>25</v>
      </c>
      <c r="F10" s="37">
        <v>0.05</v>
      </c>
      <c r="G10" s="41">
        <v>0.16886999999999999</v>
      </c>
      <c r="H10" s="37">
        <v>1</v>
      </c>
      <c r="I10" s="38" t="s">
        <v>61</v>
      </c>
    </row>
    <row r="11" spans="1:10" ht="33" x14ac:dyDescent="0.3">
      <c r="A11" s="28" t="s">
        <v>92</v>
      </c>
      <c r="B11" s="26" t="s">
        <v>14</v>
      </c>
      <c r="C11" s="24" t="s">
        <v>10</v>
      </c>
      <c r="D11" s="24">
        <v>2018</v>
      </c>
      <c r="E11" s="26" t="s">
        <v>25</v>
      </c>
      <c r="F11" s="37">
        <v>0.8</v>
      </c>
      <c r="G11" s="41">
        <v>0.79264999999999997</v>
      </c>
      <c r="H11" s="37">
        <f t="shared" si="0"/>
        <v>0.99081249999999987</v>
      </c>
      <c r="I11" s="38" t="s">
        <v>55</v>
      </c>
    </row>
    <row r="12" spans="1:10" ht="72" customHeight="1" x14ac:dyDescent="0.3">
      <c r="A12" s="28" t="s">
        <v>93</v>
      </c>
      <c r="B12" s="26" t="s">
        <v>14</v>
      </c>
      <c r="C12" s="24" t="s">
        <v>10</v>
      </c>
      <c r="D12" s="24">
        <v>2018</v>
      </c>
      <c r="E12" s="26" t="s">
        <v>25</v>
      </c>
      <c r="F12" s="24">
        <v>7</v>
      </c>
      <c r="G12" s="24">
        <v>8</v>
      </c>
      <c r="H12" s="37">
        <v>1</v>
      </c>
      <c r="I12" s="38" t="s">
        <v>94</v>
      </c>
    </row>
    <row r="13" spans="1:10" ht="49.5" x14ac:dyDescent="0.3">
      <c r="A13" s="28" t="s">
        <v>95</v>
      </c>
      <c r="B13" s="26" t="s">
        <v>14</v>
      </c>
      <c r="C13" s="24" t="s">
        <v>10</v>
      </c>
      <c r="D13" s="24">
        <v>2018</v>
      </c>
      <c r="E13" s="26" t="s">
        <v>25</v>
      </c>
      <c r="F13" s="37">
        <v>0.8</v>
      </c>
      <c r="G13" s="41">
        <v>0.94286000000000003</v>
      </c>
      <c r="H13" s="37">
        <v>1</v>
      </c>
      <c r="I13" s="38" t="s">
        <v>96</v>
      </c>
    </row>
    <row r="14" spans="1:10" s="42" customFormat="1" ht="49.5" x14ac:dyDescent="0.3">
      <c r="A14" s="30" t="s">
        <v>97</v>
      </c>
      <c r="B14" s="26" t="s">
        <v>42</v>
      </c>
      <c r="C14" s="24" t="s">
        <v>10</v>
      </c>
      <c r="D14" s="24">
        <v>2018</v>
      </c>
      <c r="E14" s="26" t="s">
        <v>25</v>
      </c>
      <c r="F14" s="24">
        <v>2</v>
      </c>
      <c r="G14" s="24">
        <v>8</v>
      </c>
      <c r="H14" s="37">
        <v>1</v>
      </c>
      <c r="I14" s="38" t="s">
        <v>41</v>
      </c>
      <c r="J14" s="35"/>
    </row>
    <row r="15" spans="1:10" ht="42" customHeight="1" x14ac:dyDescent="0.3">
      <c r="A15" s="28" t="s">
        <v>98</v>
      </c>
      <c r="B15" s="26" t="s">
        <v>22</v>
      </c>
      <c r="C15" s="24" t="s">
        <v>9</v>
      </c>
      <c r="D15" s="24">
        <v>2018</v>
      </c>
      <c r="E15" s="26" t="s">
        <v>25</v>
      </c>
      <c r="F15" s="37">
        <v>1</v>
      </c>
      <c r="G15" s="37">
        <v>1</v>
      </c>
      <c r="H15" s="37">
        <f t="shared" si="0"/>
        <v>1</v>
      </c>
      <c r="I15" s="38" t="s">
        <v>30</v>
      </c>
    </row>
    <row r="16" spans="1:10" ht="50.25" customHeight="1" x14ac:dyDescent="0.3">
      <c r="A16" s="28" t="s">
        <v>99</v>
      </c>
      <c r="B16" s="26" t="s">
        <v>22</v>
      </c>
      <c r="C16" s="24" t="s">
        <v>9</v>
      </c>
      <c r="D16" s="24">
        <v>2018</v>
      </c>
      <c r="E16" s="26" t="s">
        <v>25</v>
      </c>
      <c r="F16" s="37">
        <v>0.02</v>
      </c>
      <c r="G16" s="41">
        <v>3.7499999999999999E-2</v>
      </c>
      <c r="H16" s="37">
        <v>1</v>
      </c>
      <c r="I16" s="38" t="s">
        <v>100</v>
      </c>
    </row>
    <row r="17" spans="1:10" ht="57" customHeight="1" x14ac:dyDescent="0.3">
      <c r="A17" s="28" t="s">
        <v>101</v>
      </c>
      <c r="B17" s="26" t="s">
        <v>22</v>
      </c>
      <c r="C17" s="24" t="s">
        <v>9</v>
      </c>
      <c r="D17" s="24">
        <v>2018</v>
      </c>
      <c r="E17" s="26" t="s">
        <v>25</v>
      </c>
      <c r="F17" s="37">
        <v>0.7</v>
      </c>
      <c r="G17" s="41">
        <v>0.49814999999999998</v>
      </c>
      <c r="H17" s="37">
        <f t="shared" si="0"/>
        <v>0.71164285714285713</v>
      </c>
      <c r="I17" s="38" t="s">
        <v>48</v>
      </c>
    </row>
    <row r="18" spans="1:10" ht="66" x14ac:dyDescent="0.3">
      <c r="A18" s="28" t="s">
        <v>62</v>
      </c>
      <c r="B18" s="26" t="s">
        <v>22</v>
      </c>
      <c r="C18" s="24" t="s">
        <v>9</v>
      </c>
      <c r="D18" s="24">
        <v>2018</v>
      </c>
      <c r="E18" s="26" t="s">
        <v>25</v>
      </c>
      <c r="F18" s="24">
        <v>3</v>
      </c>
      <c r="G18" s="24">
        <v>4</v>
      </c>
      <c r="H18" s="37">
        <v>1</v>
      </c>
      <c r="I18" s="38" t="s">
        <v>31</v>
      </c>
    </row>
    <row r="19" spans="1:10" ht="49.5" x14ac:dyDescent="0.3">
      <c r="A19" s="28" t="s">
        <v>63</v>
      </c>
      <c r="B19" s="26" t="s">
        <v>22</v>
      </c>
      <c r="C19" s="24" t="s">
        <v>9</v>
      </c>
      <c r="D19" s="24">
        <v>2018</v>
      </c>
      <c r="E19" s="26" t="s">
        <v>25</v>
      </c>
      <c r="F19" s="24">
        <v>5</v>
      </c>
      <c r="G19" s="24">
        <v>5</v>
      </c>
      <c r="H19" s="37">
        <f t="shared" si="0"/>
        <v>1</v>
      </c>
      <c r="I19" s="38" t="s">
        <v>49</v>
      </c>
    </row>
    <row r="20" spans="1:10" ht="33" x14ac:dyDescent="0.3">
      <c r="A20" s="28" t="s">
        <v>64</v>
      </c>
      <c r="B20" s="26" t="s">
        <v>22</v>
      </c>
      <c r="C20" s="24" t="s">
        <v>9</v>
      </c>
      <c r="D20" s="24">
        <v>2018</v>
      </c>
      <c r="E20" s="26" t="s">
        <v>25</v>
      </c>
      <c r="F20" s="37">
        <v>0.05</v>
      </c>
      <c r="G20" s="37">
        <v>0.12</v>
      </c>
      <c r="H20" s="37">
        <v>1</v>
      </c>
      <c r="I20" s="38" t="s">
        <v>52</v>
      </c>
    </row>
    <row r="21" spans="1:10" ht="47.25" customHeight="1" x14ac:dyDescent="0.3">
      <c r="A21" s="28" t="s">
        <v>65</v>
      </c>
      <c r="B21" s="26" t="s">
        <v>22</v>
      </c>
      <c r="C21" s="24" t="s">
        <v>9</v>
      </c>
      <c r="D21" s="24">
        <v>2018</v>
      </c>
      <c r="E21" s="26" t="s">
        <v>25</v>
      </c>
      <c r="F21" s="24">
        <v>15</v>
      </c>
      <c r="G21" s="24">
        <v>24</v>
      </c>
      <c r="H21" s="37">
        <v>1</v>
      </c>
      <c r="I21" s="38" t="s">
        <v>50</v>
      </c>
    </row>
    <row r="22" spans="1:10" ht="89.25" customHeight="1" x14ac:dyDescent="0.3">
      <c r="A22" s="28" t="s">
        <v>66</v>
      </c>
      <c r="B22" s="26" t="s">
        <v>19</v>
      </c>
      <c r="C22" s="27" t="s">
        <v>13</v>
      </c>
      <c r="D22" s="24">
        <v>2018</v>
      </c>
      <c r="E22" s="26" t="s">
        <v>25</v>
      </c>
      <c r="F22" s="24">
        <v>10</v>
      </c>
      <c r="G22" s="24">
        <v>15</v>
      </c>
      <c r="H22" s="37">
        <v>1</v>
      </c>
      <c r="I22" s="38" t="s">
        <v>67</v>
      </c>
    </row>
    <row r="23" spans="1:10" ht="33" x14ac:dyDescent="0.3">
      <c r="A23" s="28" t="s">
        <v>68</v>
      </c>
      <c r="B23" s="26" t="s">
        <v>19</v>
      </c>
      <c r="C23" s="27" t="s">
        <v>13</v>
      </c>
      <c r="D23" s="24">
        <v>2018</v>
      </c>
      <c r="E23" s="26" t="s">
        <v>25</v>
      </c>
      <c r="F23" s="24">
        <v>0</v>
      </c>
      <c r="G23" s="24">
        <v>0</v>
      </c>
      <c r="H23" s="37">
        <v>0</v>
      </c>
      <c r="I23" s="38" t="s">
        <v>37</v>
      </c>
    </row>
    <row r="24" spans="1:10" ht="105.75" customHeight="1" x14ac:dyDescent="0.3">
      <c r="A24" s="28" t="s">
        <v>21</v>
      </c>
      <c r="B24" s="26" t="s">
        <v>19</v>
      </c>
      <c r="C24" s="27" t="s">
        <v>13</v>
      </c>
      <c r="D24" s="24">
        <v>2018</v>
      </c>
      <c r="E24" s="26" t="s">
        <v>25</v>
      </c>
      <c r="F24" s="24">
        <v>3</v>
      </c>
      <c r="G24" s="24">
        <v>3</v>
      </c>
      <c r="H24" s="37">
        <f t="shared" si="0"/>
        <v>1</v>
      </c>
      <c r="I24" s="38" t="s">
        <v>69</v>
      </c>
    </row>
    <row r="25" spans="1:10" ht="51.75" customHeight="1" x14ac:dyDescent="0.3">
      <c r="A25" s="28" t="s">
        <v>70</v>
      </c>
      <c r="B25" s="26" t="s">
        <v>19</v>
      </c>
      <c r="C25" s="27" t="s">
        <v>13</v>
      </c>
      <c r="D25" s="24">
        <v>2018</v>
      </c>
      <c r="E25" s="26" t="s">
        <v>25</v>
      </c>
      <c r="F25" s="24">
        <v>0</v>
      </c>
      <c r="G25" s="24">
        <v>0</v>
      </c>
      <c r="H25" s="37">
        <v>0</v>
      </c>
      <c r="I25" s="38" t="s">
        <v>38</v>
      </c>
    </row>
    <row r="26" spans="1:10" s="44" customFormat="1" ht="79.5" customHeight="1" x14ac:dyDescent="0.25">
      <c r="A26" s="28" t="s">
        <v>71</v>
      </c>
      <c r="B26" s="26" t="s">
        <v>60</v>
      </c>
      <c r="C26" s="27" t="s">
        <v>13</v>
      </c>
      <c r="D26" s="24">
        <v>2018</v>
      </c>
      <c r="E26" s="26" t="s">
        <v>25</v>
      </c>
      <c r="F26" s="37">
        <v>0.77</v>
      </c>
      <c r="G26" s="37">
        <v>0.75</v>
      </c>
      <c r="H26" s="37">
        <f t="shared" si="0"/>
        <v>0.97402597402597402</v>
      </c>
      <c r="I26" s="38" t="s">
        <v>36</v>
      </c>
      <c r="J26" s="43"/>
    </row>
    <row r="27" spans="1:10" s="44" customFormat="1" ht="69" customHeight="1" x14ac:dyDescent="0.25">
      <c r="A27" s="28" t="s">
        <v>72</v>
      </c>
      <c r="B27" s="26" t="s">
        <v>60</v>
      </c>
      <c r="C27" s="27" t="s">
        <v>12</v>
      </c>
      <c r="D27" s="24">
        <v>2018</v>
      </c>
      <c r="E27" s="26" t="s">
        <v>25</v>
      </c>
      <c r="F27" s="37">
        <v>0.5</v>
      </c>
      <c r="G27" s="37">
        <v>0.54</v>
      </c>
      <c r="H27" s="37">
        <v>1</v>
      </c>
      <c r="I27" s="38" t="s">
        <v>73</v>
      </c>
      <c r="J27" s="43"/>
    </row>
    <row r="28" spans="1:10" ht="82.5" x14ac:dyDescent="0.3">
      <c r="A28" s="30" t="s">
        <v>74</v>
      </c>
      <c r="B28" s="26" t="s">
        <v>59</v>
      </c>
      <c r="C28" s="24" t="s">
        <v>12</v>
      </c>
      <c r="D28" s="24">
        <v>2018</v>
      </c>
      <c r="E28" s="26" t="s">
        <v>25</v>
      </c>
      <c r="F28" s="37">
        <v>0.4</v>
      </c>
      <c r="G28" s="37">
        <v>0.45</v>
      </c>
      <c r="H28" s="37">
        <v>1</v>
      </c>
      <c r="I28" s="38" t="s">
        <v>51</v>
      </c>
    </row>
    <row r="29" spans="1:10" ht="51" customHeight="1" x14ac:dyDescent="0.3">
      <c r="A29" s="28" t="s">
        <v>75</v>
      </c>
      <c r="B29" s="26" t="s">
        <v>16</v>
      </c>
      <c r="C29" s="27" t="s">
        <v>12</v>
      </c>
      <c r="D29" s="24">
        <v>2018</v>
      </c>
      <c r="E29" s="26" t="s">
        <v>25</v>
      </c>
      <c r="F29" s="37">
        <v>0.5</v>
      </c>
      <c r="G29" s="41">
        <v>0.375</v>
      </c>
      <c r="H29" s="37">
        <f t="shared" si="0"/>
        <v>0.75</v>
      </c>
      <c r="I29" s="38" t="s">
        <v>76</v>
      </c>
    </row>
    <row r="30" spans="1:10" s="44" customFormat="1" ht="115.5" x14ac:dyDescent="0.25">
      <c r="A30" s="28" t="s">
        <v>77</v>
      </c>
      <c r="B30" s="26" t="s">
        <v>16</v>
      </c>
      <c r="C30" s="27" t="s">
        <v>12</v>
      </c>
      <c r="D30" s="24">
        <v>2018</v>
      </c>
      <c r="E30" s="26" t="s">
        <v>25</v>
      </c>
      <c r="F30" s="37">
        <v>0.5</v>
      </c>
      <c r="G30" s="37">
        <v>0.4</v>
      </c>
      <c r="H30" s="37">
        <f t="shared" si="0"/>
        <v>0.8</v>
      </c>
      <c r="I30" s="38" t="s">
        <v>32</v>
      </c>
      <c r="J30" s="43"/>
    </row>
    <row r="31" spans="1:10" ht="128.25" customHeight="1" x14ac:dyDescent="0.3">
      <c r="A31" s="28" t="s">
        <v>78</v>
      </c>
      <c r="B31" s="26" t="s">
        <v>23</v>
      </c>
      <c r="C31" s="27" t="s">
        <v>12</v>
      </c>
      <c r="D31" s="24">
        <v>2018</v>
      </c>
      <c r="E31" s="26" t="s">
        <v>25</v>
      </c>
      <c r="F31" s="37">
        <v>0.3</v>
      </c>
      <c r="G31" s="41">
        <v>0.54544999999999999</v>
      </c>
      <c r="H31" s="37">
        <v>1</v>
      </c>
      <c r="I31" s="38" t="s">
        <v>79</v>
      </c>
    </row>
    <row r="32" spans="1:10" ht="49.5" x14ac:dyDescent="0.3">
      <c r="A32" s="28" t="s">
        <v>80</v>
      </c>
      <c r="B32" s="26" t="s">
        <v>23</v>
      </c>
      <c r="C32" s="27" t="s">
        <v>12</v>
      </c>
      <c r="D32" s="24">
        <v>2018</v>
      </c>
      <c r="E32" s="26" t="s">
        <v>25</v>
      </c>
      <c r="F32" s="37">
        <v>0.5</v>
      </c>
      <c r="G32" s="41">
        <v>0.58333000000000002</v>
      </c>
      <c r="H32" s="37">
        <v>1</v>
      </c>
      <c r="I32" s="38" t="s">
        <v>33</v>
      </c>
    </row>
    <row r="33" spans="1:10" s="44" customFormat="1" ht="93.75" customHeight="1" x14ac:dyDescent="0.25">
      <c r="A33" s="31" t="s">
        <v>81</v>
      </c>
      <c r="B33" s="26" t="s">
        <v>58</v>
      </c>
      <c r="C33" s="27" t="s">
        <v>12</v>
      </c>
      <c r="D33" s="24">
        <v>2018</v>
      </c>
      <c r="E33" s="26" t="s">
        <v>25</v>
      </c>
      <c r="F33" s="37">
        <v>0.85</v>
      </c>
      <c r="G33" s="37">
        <v>1</v>
      </c>
      <c r="H33" s="37">
        <v>1</v>
      </c>
      <c r="I33" s="38" t="s">
        <v>34</v>
      </c>
      <c r="J33" s="43"/>
    </row>
    <row r="34" spans="1:10" s="46" customFormat="1" ht="46.5" customHeight="1" x14ac:dyDescent="0.25">
      <c r="A34" s="28" t="s">
        <v>82</v>
      </c>
      <c r="B34" s="26" t="s">
        <v>17</v>
      </c>
      <c r="C34" s="27" t="s">
        <v>12</v>
      </c>
      <c r="D34" s="24">
        <v>2018</v>
      </c>
      <c r="E34" s="26" t="s">
        <v>25</v>
      </c>
      <c r="F34" s="37">
        <v>0.85</v>
      </c>
      <c r="G34" s="41">
        <v>0.72599999999999998</v>
      </c>
      <c r="H34" s="37">
        <f t="shared" si="0"/>
        <v>0.85411764705882354</v>
      </c>
      <c r="I34" s="38" t="s">
        <v>56</v>
      </c>
      <c r="J34" s="45"/>
    </row>
    <row r="35" spans="1:10" s="44" customFormat="1" ht="96.75" customHeight="1" x14ac:dyDescent="0.25">
      <c r="A35" s="28" t="s">
        <v>83</v>
      </c>
      <c r="B35" s="26" t="s">
        <v>18</v>
      </c>
      <c r="C35" s="27" t="s">
        <v>12</v>
      </c>
      <c r="D35" s="24">
        <v>2018</v>
      </c>
      <c r="E35" s="26" t="s">
        <v>35</v>
      </c>
      <c r="F35" s="24">
        <v>80</v>
      </c>
      <c r="G35" s="47">
        <v>64.3</v>
      </c>
      <c r="H35" s="37">
        <f t="shared" si="0"/>
        <v>0.80374999999999996</v>
      </c>
      <c r="I35" s="38" t="s">
        <v>57</v>
      </c>
      <c r="J35" s="43"/>
    </row>
    <row r="36" spans="1:10" s="44" customFormat="1" ht="114.75" customHeight="1" x14ac:dyDescent="0.25">
      <c r="A36" s="28" t="s">
        <v>84</v>
      </c>
      <c r="B36" s="26" t="s">
        <v>18</v>
      </c>
      <c r="C36" s="27" t="s">
        <v>12</v>
      </c>
      <c r="D36" s="24">
        <v>2018</v>
      </c>
      <c r="E36" s="26" t="s">
        <v>25</v>
      </c>
      <c r="F36" s="24">
        <v>2</v>
      </c>
      <c r="G36" s="24">
        <v>3</v>
      </c>
      <c r="H36" s="37">
        <v>1</v>
      </c>
      <c r="I36" s="38" t="s">
        <v>85</v>
      </c>
      <c r="J36" s="43"/>
    </row>
    <row r="37" spans="1:10" s="44" customFormat="1" ht="82.5" x14ac:dyDescent="0.25">
      <c r="A37" s="28" t="s">
        <v>86</v>
      </c>
      <c r="B37" s="26" t="s">
        <v>18</v>
      </c>
      <c r="C37" s="27" t="s">
        <v>12</v>
      </c>
      <c r="D37" s="24">
        <v>2018</v>
      </c>
      <c r="E37" s="26" t="s">
        <v>25</v>
      </c>
      <c r="F37" s="37">
        <v>0.15</v>
      </c>
      <c r="G37" s="41">
        <v>0.14198</v>
      </c>
      <c r="H37" s="37">
        <f t="shared" si="0"/>
        <v>0.94653333333333334</v>
      </c>
      <c r="I37" s="38" t="s">
        <v>53</v>
      </c>
      <c r="J37" s="43"/>
    </row>
    <row r="38" spans="1:10" ht="401.25" customHeight="1" x14ac:dyDescent="0.3">
      <c r="A38" s="28" t="s">
        <v>87</v>
      </c>
      <c r="B38" s="26" t="s">
        <v>15</v>
      </c>
      <c r="C38" s="24" t="s">
        <v>12</v>
      </c>
      <c r="D38" s="24">
        <v>2018</v>
      </c>
      <c r="E38" s="26" t="s">
        <v>25</v>
      </c>
      <c r="F38" s="37">
        <v>0.5</v>
      </c>
      <c r="G38" s="48">
        <f>96.154/200</f>
        <v>0.48076999999999998</v>
      </c>
      <c r="H38" s="37">
        <f t="shared" si="0"/>
        <v>0.96153999999999995</v>
      </c>
      <c r="I38" s="38" t="s">
        <v>46</v>
      </c>
    </row>
    <row r="39" spans="1:10" s="42" customFormat="1" x14ac:dyDescent="0.3">
      <c r="A39" s="2"/>
      <c r="B39" s="2"/>
      <c r="C39" s="3"/>
      <c r="D39" s="4"/>
      <c r="E39" s="5"/>
      <c r="F39" s="4"/>
      <c r="G39" s="4"/>
      <c r="H39" s="1"/>
      <c r="I39" s="7"/>
      <c r="J39" s="35"/>
    </row>
    <row r="40" spans="1:10" s="42" customFormat="1" x14ac:dyDescent="0.3">
      <c r="A40" s="2"/>
      <c r="B40" s="2"/>
      <c r="C40" s="3"/>
      <c r="D40" s="4"/>
      <c r="E40" s="5"/>
      <c r="F40" s="4"/>
      <c r="G40" s="4"/>
      <c r="H40" s="1"/>
      <c r="I40" s="7"/>
      <c r="J40" s="35"/>
    </row>
    <row r="41" spans="1:10" s="42" customFormat="1" x14ac:dyDescent="0.3">
      <c r="A41" s="8"/>
      <c r="B41" s="8"/>
      <c r="C41" s="9"/>
      <c r="D41" s="4"/>
      <c r="E41" s="5"/>
      <c r="F41" s="9"/>
      <c r="G41" s="9"/>
      <c r="H41" s="1"/>
      <c r="I41" s="7"/>
      <c r="J41" s="35"/>
    </row>
    <row r="42" spans="1:10" s="42" customFormat="1" x14ac:dyDescent="0.3">
      <c r="A42" s="2"/>
      <c r="B42" s="2"/>
      <c r="C42" s="3"/>
      <c r="D42" s="4"/>
      <c r="E42" s="5"/>
      <c r="F42" s="4"/>
      <c r="G42" s="4"/>
      <c r="H42" s="1"/>
      <c r="I42" s="6"/>
      <c r="J42" s="35"/>
    </row>
    <row r="43" spans="1:10" s="42" customFormat="1" x14ac:dyDescent="0.3">
      <c r="A43" s="2"/>
      <c r="B43" s="2"/>
      <c r="C43" s="3"/>
      <c r="D43" s="4"/>
      <c r="E43" s="5"/>
      <c r="F43" s="4"/>
      <c r="G43" s="4"/>
      <c r="H43" s="1"/>
      <c r="I43" s="6"/>
      <c r="J43" s="35"/>
    </row>
    <row r="44" spans="1:10" s="42" customFormat="1" x14ac:dyDescent="0.3">
      <c r="A44" s="2"/>
      <c r="B44" s="2"/>
      <c r="C44" s="3"/>
      <c r="D44" s="4"/>
      <c r="E44" s="5"/>
      <c r="F44" s="4"/>
      <c r="G44" s="4"/>
      <c r="H44" s="1"/>
      <c r="I44" s="6"/>
      <c r="J44" s="35"/>
    </row>
    <row r="45" spans="1:10" s="42" customFormat="1" x14ac:dyDescent="0.3">
      <c r="A45" s="2"/>
      <c r="B45" s="2"/>
      <c r="C45" s="3"/>
      <c r="D45" s="4"/>
      <c r="E45" s="5"/>
      <c r="F45" s="4"/>
      <c r="G45" s="9"/>
      <c r="H45" s="1"/>
      <c r="I45" s="7"/>
      <c r="J45" s="35"/>
    </row>
    <row r="46" spans="1:10" s="42" customFormat="1" x14ac:dyDescent="0.3">
      <c r="A46" s="2"/>
      <c r="B46" s="2"/>
      <c r="C46" s="3"/>
      <c r="D46" s="4"/>
      <c r="E46" s="5"/>
      <c r="F46" s="4"/>
      <c r="G46" s="9"/>
      <c r="H46" s="1"/>
      <c r="I46" s="7"/>
      <c r="J46" s="35"/>
    </row>
    <row r="47" spans="1:10" s="42" customFormat="1" x14ac:dyDescent="0.3">
      <c r="A47" s="2"/>
      <c r="B47" s="2"/>
      <c r="C47" s="3"/>
      <c r="D47" s="4"/>
      <c r="E47" s="5"/>
      <c r="F47" s="4"/>
      <c r="G47" s="9"/>
      <c r="H47" s="1"/>
      <c r="I47" s="7"/>
      <c r="J47" s="35"/>
    </row>
  </sheetData>
  <mergeCells count="1">
    <mergeCell ref="A1:I1"/>
  </mergeCells>
  <pageMargins left="0.70866141732283472" right="0.70866141732283472" top="0.74803149606299213" bottom="0.74803149606299213" header="0.31496062992125984" footer="0.31496062992125984"/>
  <pageSetup scale="1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heetViews>
  <sheetFormatPr baseColWidth="10" defaultRowHeight="15" x14ac:dyDescent="0.25"/>
  <sheetData>
    <row r="1" spans="1:2" x14ac:dyDescent="0.25">
      <c r="A1" s="20" t="s">
        <v>44</v>
      </c>
      <c r="B1" s="20" t="s">
        <v>45</v>
      </c>
    </row>
    <row r="2" spans="1:2" x14ac:dyDescent="0.25">
      <c r="A2" s="16">
        <v>1</v>
      </c>
      <c r="B2" s="12">
        <v>0.5</v>
      </c>
    </row>
    <row r="3" spans="1:2" x14ac:dyDescent="0.25">
      <c r="A3" s="16">
        <v>1</v>
      </c>
      <c r="B3" s="13">
        <v>0.66600000000000004</v>
      </c>
    </row>
    <row r="4" spans="1:2" x14ac:dyDescent="0.25">
      <c r="A4" s="17">
        <v>0.61609999999999998</v>
      </c>
      <c r="B4" s="12">
        <v>0.5</v>
      </c>
    </row>
    <row r="5" spans="1:2" x14ac:dyDescent="0.25">
      <c r="A5" s="14">
        <v>0.67449999999999999</v>
      </c>
      <c r="B5" s="13">
        <v>0.49249999999999999</v>
      </c>
    </row>
    <row r="6" spans="1:2" x14ac:dyDescent="0.25">
      <c r="A6" s="14">
        <v>0.99080000000000001</v>
      </c>
      <c r="B6" s="13">
        <v>0.42330000000000001</v>
      </c>
    </row>
    <row r="7" spans="1:2" x14ac:dyDescent="0.25">
      <c r="A7" s="16">
        <v>1</v>
      </c>
      <c r="B7" s="13">
        <v>0.50029999999999997</v>
      </c>
    </row>
    <row r="8" spans="1:2" x14ac:dyDescent="0.25">
      <c r="A8" s="16">
        <v>1</v>
      </c>
      <c r="B8" s="12">
        <v>0.5</v>
      </c>
    </row>
    <row r="9" spans="1:2" x14ac:dyDescent="0.25">
      <c r="A9" s="17">
        <v>0.71430000000000005</v>
      </c>
      <c r="B9" s="12">
        <v>0.55000000000000004</v>
      </c>
    </row>
    <row r="10" spans="1:2" x14ac:dyDescent="0.25">
      <c r="A10" s="16">
        <v>1</v>
      </c>
      <c r="B10" s="13">
        <v>0.5706</v>
      </c>
    </row>
    <row r="11" spans="1:2" x14ac:dyDescent="0.25">
      <c r="A11" s="18">
        <f>AVERAGE(A2:A10)</f>
        <v>0.88841111111111104</v>
      </c>
      <c r="B11" s="19">
        <f>AVERAGE(B2:B10)</f>
        <v>0.52252222222222222</v>
      </c>
    </row>
    <row r="12" spans="1:2" x14ac:dyDescent="0.25">
      <c r="A12" s="20" t="s">
        <v>44</v>
      </c>
      <c r="B12" s="20" t="s">
        <v>45</v>
      </c>
    </row>
    <row r="13" spans="1:2" x14ac:dyDescent="0.25">
      <c r="A13" s="16">
        <v>1</v>
      </c>
      <c r="B13" s="13">
        <v>0.48799999999999999</v>
      </c>
    </row>
    <row r="14" spans="1:2" x14ac:dyDescent="0.25">
      <c r="A14" s="16">
        <v>1</v>
      </c>
      <c r="B14" s="13">
        <v>0.53339999999999999</v>
      </c>
    </row>
    <row r="15" spans="1:2" x14ac:dyDescent="0.25">
      <c r="A15" s="15">
        <v>1.2</v>
      </c>
      <c r="B15" s="12">
        <v>0.69</v>
      </c>
    </row>
    <row r="16" spans="1:2" x14ac:dyDescent="0.25">
      <c r="A16" s="16">
        <v>1</v>
      </c>
      <c r="B16" s="12">
        <v>0.6</v>
      </c>
    </row>
    <row r="17" spans="1:6" x14ac:dyDescent="0.25">
      <c r="A17" s="16">
        <v>1</v>
      </c>
      <c r="B17" s="12">
        <v>0.44</v>
      </c>
    </row>
    <row r="18" spans="1:6" x14ac:dyDescent="0.25">
      <c r="A18" s="16">
        <v>1</v>
      </c>
      <c r="B18" s="13">
        <v>0.42499999999999999</v>
      </c>
    </row>
    <row r="19" spans="1:6" x14ac:dyDescent="0.25">
      <c r="A19" s="16">
        <v>1</v>
      </c>
      <c r="B19" s="13">
        <v>0.66500000000000004</v>
      </c>
    </row>
    <row r="20" spans="1:6" x14ac:dyDescent="0.25">
      <c r="A20" s="18">
        <f>AVERAGE(A13:A19)</f>
        <v>1.0285714285714287</v>
      </c>
      <c r="B20" s="18">
        <f>AVERAGE(B13:B19)</f>
        <v>0.54877142857142858</v>
      </c>
      <c r="E20" s="10">
        <f>AVERAGE(A11,A20,A25,A33,A41)</f>
        <v>0.82051650793650788</v>
      </c>
      <c r="F20" s="11">
        <f>AVERAGE(B11,B20,B25,B33,B41)</f>
        <v>0.59461706349206345</v>
      </c>
    </row>
    <row r="21" spans="1:6" x14ac:dyDescent="0.25">
      <c r="A21" s="17">
        <v>0.97399999999999998</v>
      </c>
      <c r="B21" s="13">
        <v>0.74850000000000005</v>
      </c>
    </row>
    <row r="22" spans="1:6" x14ac:dyDescent="0.25">
      <c r="A22" s="16">
        <v>1</v>
      </c>
      <c r="B22" s="13">
        <v>0.88300000000000001</v>
      </c>
    </row>
    <row r="23" spans="1:6" x14ac:dyDescent="0.25">
      <c r="A23" s="16">
        <v>0</v>
      </c>
      <c r="B23" s="13">
        <v>0.80400000000000005</v>
      </c>
    </row>
    <row r="24" spans="1:6" x14ac:dyDescent="0.25">
      <c r="A24" s="16">
        <v>0</v>
      </c>
      <c r="B24" s="13">
        <v>0.3574</v>
      </c>
    </row>
    <row r="25" spans="1:6" x14ac:dyDescent="0.25">
      <c r="A25" s="19">
        <f>AVERAGE(A21:A24)</f>
        <v>0.49349999999999999</v>
      </c>
      <c r="B25" s="19">
        <f>AVERAGE(B21:B24)</f>
        <v>0.6982250000000001</v>
      </c>
    </row>
    <row r="26" spans="1:6" x14ac:dyDescent="0.25">
      <c r="A26" s="12"/>
      <c r="B26" s="13"/>
    </row>
    <row r="27" spans="1:6" x14ac:dyDescent="0.25">
      <c r="A27" s="16">
        <v>1</v>
      </c>
      <c r="B27" s="13">
        <v>0.56799999999999995</v>
      </c>
    </row>
    <row r="28" spans="1:6" x14ac:dyDescent="0.25">
      <c r="A28" s="16">
        <v>1</v>
      </c>
      <c r="B28" s="13">
        <v>0.54500000000000004</v>
      </c>
    </row>
    <row r="29" spans="1:6" x14ac:dyDescent="0.25">
      <c r="A29" s="17">
        <v>0.94650000000000001</v>
      </c>
      <c r="B29" s="12">
        <v>0.45</v>
      </c>
    </row>
    <row r="30" spans="1:6" x14ac:dyDescent="0.25">
      <c r="A30" s="17">
        <v>0.85409999999999997</v>
      </c>
      <c r="B30" s="13">
        <v>0.3125</v>
      </c>
    </row>
    <row r="31" spans="1:6" x14ac:dyDescent="0.25">
      <c r="A31" s="16">
        <v>0.4</v>
      </c>
      <c r="B31" s="13">
        <v>0.26400000000000001</v>
      </c>
    </row>
    <row r="32" spans="1:6" x14ac:dyDescent="0.25">
      <c r="A32" s="16">
        <v>0</v>
      </c>
      <c r="B32" s="13">
        <v>0.84060000000000001</v>
      </c>
    </row>
    <row r="33" spans="1:2" x14ac:dyDescent="0.25">
      <c r="A33" s="21">
        <f>AVERAGE(A27:A32)</f>
        <v>0.70009999999999994</v>
      </c>
      <c r="B33" s="21">
        <f>AVERAGE(B27:B32)</f>
        <v>0.49668333333333337</v>
      </c>
    </row>
    <row r="35" spans="1:2" x14ac:dyDescent="0.25">
      <c r="A35" s="14">
        <v>0.96</v>
      </c>
      <c r="B35" s="13">
        <v>0.88600000000000001</v>
      </c>
    </row>
    <row r="36" spans="1:2" x14ac:dyDescent="0.25">
      <c r="A36" s="15">
        <v>1</v>
      </c>
      <c r="B36" s="13">
        <v>0.82030000000000003</v>
      </c>
    </row>
    <row r="37" spans="1:2" x14ac:dyDescent="0.25">
      <c r="A37" s="16">
        <v>1</v>
      </c>
      <c r="B37" s="13">
        <v>0.66500000000000004</v>
      </c>
    </row>
    <row r="38" spans="1:2" x14ac:dyDescent="0.25">
      <c r="A38" s="15">
        <v>1</v>
      </c>
      <c r="B38" s="13">
        <v>0.42499999999999999</v>
      </c>
    </row>
    <row r="39" spans="1:2" x14ac:dyDescent="0.25">
      <c r="A39" s="16">
        <v>1</v>
      </c>
      <c r="B39" s="13">
        <v>0.89500000000000002</v>
      </c>
    </row>
    <row r="40" spans="1:2" x14ac:dyDescent="0.25">
      <c r="A40" s="22" t="s">
        <v>43</v>
      </c>
      <c r="B40" s="12">
        <v>0.55000000000000004</v>
      </c>
    </row>
    <row r="41" spans="1:2" x14ac:dyDescent="0.25">
      <c r="A41" s="23">
        <f>AVERAGE(A35:A40)</f>
        <v>0.99199999999999999</v>
      </c>
      <c r="B41" s="23">
        <f>AVERAGE(B35:B40)</f>
        <v>0.70688333333333331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Ind Resultado II</vt:lpstr>
      <vt:lpstr>Hoja1</vt:lpstr>
      <vt:lpstr>'Ind Resultado II'!Títulos_a_imprimir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Johana Alexandra Chaparro Sanchez</dc:creator>
  <cp:lastModifiedBy>Fredy Alayon Garcia</cp:lastModifiedBy>
  <dcterms:created xsi:type="dcterms:W3CDTF">2018-05-07T19:24:53Z</dcterms:created>
  <dcterms:modified xsi:type="dcterms:W3CDTF">2018-09-19T17:19:36Z</dcterms:modified>
</cp:coreProperties>
</file>