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namedSheetViews/namedSheetView1.xml" ContentType="application/vnd.ms-excel.namedsheetview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1ER SEMESTRE 2026\3ER COMPROMISO\actualizacion pagina\"/>
    </mc:Choice>
  </mc:AlternateContent>
  <bookViews>
    <workbookView xWindow="0" yWindow="0" windowWidth="28800" windowHeight="11130"/>
  </bookViews>
  <sheets>
    <sheet name="CONTRATOS 2023" sheetId="8" r:id="rId1"/>
    <sheet name="OC 2023" sheetId="9" r:id="rId2"/>
    <sheet name="CONVENIOS 2023" sheetId="10" r:id="rId3"/>
  </sheets>
  <definedNames>
    <definedName name="_xlnm._FilterDatabase" localSheetId="0" hidden="1">'CONTRATOS 2023'!$A$4:$K$151</definedName>
    <definedName name="_xlnm._FilterDatabase" localSheetId="2" hidden="1">'CONVENIOS 2023'!$A$4:$I$15</definedName>
    <definedName name="_xlnm._FilterDatabase" localSheetId="1" hidden="1">'OC 2023'!$A$4:$I$4</definedName>
    <definedName name="_xlnm.Print_Area" localSheetId="0">'CONTRATOS 2023'!$A$4:$I$26</definedName>
    <definedName name="_xlnm.Print_Area" localSheetId="2">'CONVENIOS 2023'!$A$4:$G$54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9" l="1"/>
  <c r="G84" i="9"/>
  <c r="G85" i="9"/>
  <c r="G86" i="9"/>
  <c r="G82" i="9"/>
  <c r="G81" i="9"/>
  <c r="G76" i="9"/>
  <c r="G77" i="9"/>
  <c r="G78" i="9"/>
  <c r="G72" i="9"/>
  <c r="G73" i="9"/>
  <c r="G74" i="9"/>
  <c r="G75" i="9"/>
  <c r="G68" i="9"/>
  <c r="G69" i="9"/>
  <c r="G70" i="9"/>
  <c r="G71" i="9"/>
  <c r="G61" i="9"/>
  <c r="G62" i="9"/>
  <c r="G63" i="9"/>
  <c r="G64" i="9"/>
  <c r="G65" i="9"/>
  <c r="G66" i="9"/>
  <c r="G67" i="9"/>
  <c r="G56" i="9"/>
  <c r="G57" i="9"/>
  <c r="G58" i="9"/>
  <c r="G59" i="9"/>
  <c r="G60" i="9"/>
  <c r="G53" i="9"/>
  <c r="G54" i="9"/>
  <c r="G55" i="9"/>
  <c r="G48" i="9"/>
  <c r="G49" i="9"/>
  <c r="G50" i="9"/>
  <c r="G51" i="9"/>
  <c r="G52" i="9"/>
  <c r="G21" i="9"/>
  <c r="G22" i="9"/>
  <c r="G23" i="9"/>
  <c r="G24" i="9"/>
  <c r="G25" i="9"/>
  <c r="G26" i="9"/>
  <c r="G27" i="9"/>
  <c r="G28" i="9"/>
  <c r="G29" i="9"/>
  <c r="G30" i="9"/>
  <c r="G31" i="9"/>
  <c r="G32" i="9"/>
  <c r="G33" i="9"/>
  <c r="G34" i="9"/>
  <c r="G35" i="9"/>
  <c r="G36" i="9"/>
  <c r="G37" i="9"/>
  <c r="G38" i="9"/>
  <c r="G39" i="9"/>
  <c r="G40" i="9"/>
  <c r="G41" i="9"/>
  <c r="G42" i="9"/>
  <c r="G43" i="9"/>
  <c r="G44" i="9"/>
  <c r="G45" i="9"/>
  <c r="G46" i="9"/>
  <c r="G47" i="9"/>
  <c r="G20" i="9"/>
  <c r="G19" i="9"/>
  <c r="G18" i="9"/>
  <c r="G14" i="9"/>
  <c r="G15" i="9"/>
  <c r="G16" i="9"/>
  <c r="G17" i="9"/>
  <c r="G13" i="9"/>
  <c r="G11" i="9"/>
  <c r="G10" i="9"/>
  <c r="G9" i="9"/>
  <c r="G8" i="9"/>
  <c r="F8"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1" i="8"/>
  <c r="G20" i="8"/>
  <c r="G19" i="8"/>
  <c r="G18" i="8"/>
  <c r="G17" i="8"/>
  <c r="G16" i="8"/>
  <c r="G15" i="8"/>
  <c r="G14" i="8"/>
  <c r="G13" i="8"/>
  <c r="G12" i="8"/>
  <c r="G11" i="8"/>
  <c r="G10" i="8"/>
  <c r="G8" i="8"/>
  <c r="G7" i="8"/>
  <c r="G5" i="8"/>
  <c r="G6" i="8"/>
  <c r="F133" i="8"/>
  <c r="F112" i="8"/>
  <c r="F109" i="8"/>
  <c r="F103" i="8"/>
  <c r="F99" i="8"/>
  <c r="F82" i="8"/>
  <c r="F83" i="8"/>
  <c r="F35" i="8"/>
  <c r="F28" i="8"/>
  <c r="F19" i="8"/>
  <c r="F11" i="8"/>
  <c r="F13" i="8"/>
  <c r="F71" i="8"/>
  <c r="F70" i="8"/>
  <c r="F143" i="8"/>
  <c r="F134" i="8"/>
  <c r="F113" i="8"/>
  <c r="F105" i="8"/>
  <c r="F101" i="8"/>
  <c r="F80" i="8"/>
  <c r="F77" i="8"/>
  <c r="F69" i="8"/>
  <c r="F67" i="8"/>
  <c r="F61" i="8"/>
  <c r="F59" i="8"/>
  <c r="F56" i="8"/>
  <c r="F51" i="8"/>
  <c r="F48" i="8"/>
  <c r="F45" i="8"/>
  <c r="F43" i="8"/>
  <c r="F36" i="8"/>
  <c r="F15" i="8"/>
  <c r="F16" i="8"/>
  <c r="F14" i="8"/>
  <c r="F12" i="8"/>
  <c r="F10" i="8"/>
  <c r="F7" i="8"/>
  <c r="F5" i="8"/>
  <c r="F80" i="9"/>
  <c r="G80" i="9" s="1"/>
  <c r="E19" i="9"/>
  <c r="F12" i="9"/>
  <c r="G12" i="9" s="1"/>
  <c r="F5" i="9"/>
  <c r="G5" i="9" s="1"/>
  <c r="F79" i="9"/>
  <c r="G79" i="9" s="1"/>
  <c r="E87" i="8" l="1"/>
  <c r="G87" i="8" s="1"/>
  <c r="E22" i="8"/>
  <c r="F22" i="8" l="1"/>
  <c r="G22" i="8"/>
</calcChain>
</file>

<file path=xl/comments1.xml><?xml version="1.0" encoding="utf-8"?>
<comments xmlns="http://schemas.openxmlformats.org/spreadsheetml/2006/main">
  <authors>
    <author>tc={D02FCA52-8EDD-4084-AF10-8624830C3B8D}</author>
    <author>tc={6C474211-240F-4016-B0D7-C050503AAFBA}</author>
    <author>tc={42097F47-B640-483A-A918-105248551A30}</author>
    <author>tc={D6F622AA-941F-4D96-AB31-8A878A609139}</author>
    <author>tc={7758612C-E36A-4756-983F-04BF6634AD3E}</author>
    <author>tc={2BD9BE51-814C-48A1-82A2-56B8238868E4}</author>
    <author>tc={13C4594B-D59E-4D08-82C1-B998CD0DE991}</author>
  </authors>
  <commentList>
    <comment ref="B83" authorId="0"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contrato previsto hasta el 12 de diciembre de 2023, solicitud de terminación anticipada a partir del 1 de noviembre de 2023 radicado 20235000010922 del 30/10/2023</t>
        </r>
      </text>
    </comment>
    <comment ref="H87" authorId="1"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Fecha terminación inicial 30/12/2023 , terminación anticipada 30/11/2023</t>
        </r>
      </text>
    </comment>
    <comment ref="B99" authorId="2"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Fecha terminación inicial 25/12/2023 , terminación anticipada 30/11/2023</t>
        </r>
      </text>
    </comment>
    <comment ref="H109" authorId="3"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Terminación inicial 23/11/2023 - Terminación Anticipada 21/11/2023</t>
        </r>
      </text>
    </comment>
    <comment ref="B117" authorId="4"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solicitud terminación prevista 28/12/2023 anticipada
28/10/2023</t>
        </r>
      </text>
    </comment>
    <comment ref="B133" authorId="5"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Terminación inicial 30/12/2023 - Terminación anticipada 30/11/2023</t>
        </r>
      </text>
    </comment>
    <comment ref="H133" authorId="6"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Terminación inicial 30/12/2023 - Terminación anticipada 30/11/2023</t>
        </r>
      </text>
    </comment>
  </commentList>
</comments>
</file>

<file path=xl/comments2.xml><?xml version="1.0" encoding="utf-8"?>
<comments xmlns="http://schemas.openxmlformats.org/spreadsheetml/2006/main">
  <authors>
    <author>tc={CA51F87C-E7AC-4275-A7ED-BB138FA324CA}</author>
    <author/>
    <author>tc={218134B0-E1D5-428B-BA47-5D3E36D0BD6F}</author>
    <author>tc={42CE35A5-8FD2-44A9-BF10-8948984E4D7A}</author>
  </authors>
  <commentList>
    <comment ref="B15" authorId="0"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Terminación inicial 20 de julio 2022, terminación anticipada 30 de junio 2022</t>
        </r>
      </text>
    </comment>
    <comment ref="B73" authorId="1" shapeId="0">
      <text>
        <r>
          <rPr>
            <sz val="11"/>
            <color theme="1"/>
            <rFont val="Arial"/>
            <family val="2"/>
          </rPr>
          <t>Terminación inicial 17/10/2021 - Terminación anticipada 04/08/2021
	-Ángela Andrea Aguirre Rueda</t>
        </r>
      </text>
    </comment>
    <comment ref="B126" authorId="2"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Fecha inicial de terminación 31 de diciembre 2021, terminación anticipada al 30 de diciembre 2021</t>
        </r>
      </text>
    </comment>
    <comment ref="B127" authorId="3" shapeId="0">
      <text>
        <r>
          <rPr>
            <sz val="11"/>
            <color theme="1"/>
            <rFont val="Arial"/>
            <family val="2"/>
          </rPr>
          <t>[Threaded comment]
Your version of Excel allows you to read this threaded comment; however, any edits to it will get removed if the file is opened in a newer version of Excel. Learn more: https://go.microsoft.com/fwlink/?linkid=870924
Comment:
    Fecha inicial de terminación 31 de diciembre 2021, terminación anticipada al 30 de diciembre 2021
30 de diciembre de 2021 15:12</t>
        </r>
      </text>
    </comment>
  </commentList>
</comments>
</file>

<file path=xl/sharedStrings.xml><?xml version="1.0" encoding="utf-8"?>
<sst xmlns="http://schemas.openxmlformats.org/spreadsheetml/2006/main" count="1093" uniqueCount="227">
  <si>
    <t>FECHA INICIO</t>
  </si>
  <si>
    <t>FECHA TERMINACIÓN INICIAL</t>
  </si>
  <si>
    <t>OBJETO</t>
  </si>
  <si>
    <t>VALOR INICIAL</t>
  </si>
  <si>
    <t>ADICION O REDUCCIÓN  VALOR</t>
  </si>
  <si>
    <t xml:space="preserve">VALOR INCLUIDA ADICION O REDUCCION </t>
  </si>
  <si>
    <t xml:space="preserve"> VALOR TOTAL </t>
  </si>
  <si>
    <t>FECHA TERMINACIÓN PRORROGA/ TERMINACION ANTICIPADA</t>
  </si>
  <si>
    <t xml:space="preserve">MODIFICACIONES </t>
  </si>
  <si>
    <t xml:space="preserve">SALDOS POR EJECUTAR </t>
  </si>
  <si>
    <t>&lt;</t>
  </si>
  <si>
    <t>PRESTAR POR SUS PROPIOS MEDIOS CON PLENA AUTONOMÍA TÉCNICA Y ADMINISTRATIVA A LA AGENCIA PRESIDENCIAL DE COOPERACIÓN INTERNACIONAL DE COLOMBIA, APC- COLOMBIA, LOS SERVICIOS PROFESIONALES, EN LOS PROCESOS JURÍDICOS Y ADMINISTRATIVOS QUE EL GRUPO DE GESTIÓN CONTRACTUAL REQUIERA</t>
  </si>
  <si>
    <t>N/A</t>
  </si>
  <si>
    <t>PRESTAR POR SUS PROPIOS MEDIOS CON PLENA AUTONOMÍA TÉCNICA Y ADMINISTRATIVA LOS SERVICIOS PROFESIONALES PARA APOYAR A LA DIRECCIÓN DE GESTIÓN DE DEMANDA DE APC-COLOMBIA EN LA GESTIÓN, SEGUIMIENTO Y ANÁLISIS DE LA COOPERACIÓN INTERNACIONAL NO REEMBOLSABLE MULTILATERAL DE LAS FUENTES ASIGNADAS, ASÍ COMO APOYO EN LOS TRÁMITES QUE REQUIERA DICHA GESTIÓN</t>
  </si>
  <si>
    <t>"N/A"</t>
  </si>
  <si>
    <t>PRESTAR SUS SERVICIOS PROFESIONALES ESPECIALIZADOS CON PLENA AUTONOMÍA TÉCNICA Y ADMINISTRATIVA PARA ASESORAR, APOYAR Y ACOMPAÑAR A LA DIRECCIÓN ADMINISTRATIVA Y FINANCIERA EN LAS ACTIVIDADES, MEDIANTE LA INTERLOCUCIÓN Y RELACIONAMIENTO CON LAS DEPENDENCIAS Y/O GRUPOS DE TRABAJO QUE POR SU NATURALEZA LO REQUIERAN, ASÍ COMO ASUNTOS RELACIONADOS CON LA FORMALIZACIÓN LABORAL.</t>
  </si>
  <si>
    <t>PRESTAR POR SUS PROPIOS MEDIOS CON PLENA AUTONOMÍA TÉCNICA Y ADMINISTRATIVA A LA AGENCIA PRESIDENCIAL DE COOPERACIÓN INTERNACIONAL DE COLOMBIA, APC- COLOMBIA, LOS SERVICIOS PROFESIONALES COMO ABOGADO EN LA GESTIÓN DE ACTIVIDADES PROPIAS DEL GRUPO DE GESTIÓN CONTRACTUAL.</t>
  </si>
  <si>
    <t>CEDIDO  20/11/2023</t>
  </si>
  <si>
    <t>TERMINACION ANTICIPADA 21/12/2023</t>
  </si>
  <si>
    <t>PRESTAR POR SUS PROPIOS MEDIOS, CON PLENA AUTONOMÍA TÉCNICA Y ADMINISTRATIVA, LOS SERVICIOS DE APOYO A LA GESTIÓN AUDIOVISUAL, CUBRIMIENTO FOTOGRÁFICO EDICIÓN DE VIDEO Y DISEÑO PARA LA COMUNICACIÓN ESTRATÉGICA DE LA GESTIÓN DE LA AGENCIA EN LOS ESCENARIOS PÚBLICOS Y PRIVADOS.</t>
  </si>
  <si>
    <t>PRESTAR POR SUS PROPIOS MEDIOS CON PLENA AUTONOMÍA TÉCNICA Y ADMINISTRATIVA A LA AGENCIA PRESIDENCIAL DE COOPERACIÓN INTERNACIONAL DE COLOMBIA, APC- COLOMBIA, LOS SERVICIOS PROFESIONALES COMO ABOGADO, EN LAS ACTIVIDADES CONTRACTUALES EN ESPECIAL PROCESOS ADMINISTRATIVOS SANCIONATORIOS POR PRESUNTO INCUMPLIMIENTO QUE SE REQUIERAN EN EL GRUPO DE GESTIÓN CONTRACTUAL.</t>
  </si>
  <si>
    <t>TERMINACION ANTICIPADA 13/03/2023</t>
  </si>
  <si>
    <t>PRESTAR POR SUS PROPIOS MEDIOS CON PLENA AUTONOMÍA TÉCNICA Y ADMINISTRATIVA LOS SERVICIOS PROFESIONALES, BRINDANDO ACOMPAÑAMIENTO A LA DIRECCIÓN ADMINISTRATIVA Y FINANCIERA EN LAS ACTIVIDADES QUE ADELANTA EL GRUPO DE SERVICIOS ADMINISTRATIVOS DE APC-COLOMBIA.</t>
  </si>
  <si>
    <t>PRESTAR POR SUS PROPIOS MEDIOS, CON PLENA AUTONOMÍA TÉCNICA Y ADMINISTRATIVA, LOS SERVICIOS DE APOYO A LA GESTIÓN PARA LA IDENTIFICACIÓN, EJECUCIÓN Y SEGUIMIENTO DE PROYECTOS E INICIATIVAS QUE SE DESARROLLEN EN EL MARCO DE LAS ALIANZAS ESTRATÉGICAS DE AMÉRICA LATINA Y EL CARIBE DE LA DIRECCIÓN DE OFERTA</t>
  </si>
  <si>
    <t>TERMINACIÓN ANTICIPADA 12/07/2023</t>
  </si>
  <si>
    <t>PRESTAR LOS SERVICIOS PROFESIONALES PARA LA GESTIÓN TÉCNICA DE INFRAESTRUCTURA ESPECIALIZADA SENIOR DEL CENTRO DE DATOS, SOPORTE A LA GESTIÓN DE MESA DE SERVICIOS DE SEGUNDO NIVEL ASÍ COMO LA IMPLEMENTACIÓN DE LAS ESPECIFICACIONES TÉCNICAS DE LOS SERVICIOS DE SISTEMAS DE INFORMACIÓN PARA LA AGENCIA PRESIDENCIAL DE COOPERACIÓN INTERNACIONAL DE COLOMBIA, APC-COLOMBIA.</t>
  </si>
  <si>
    <t>PRESTAR A APC-COLOMBIA POR SUS PROPIOS MEDIOS, CON PLENA AUTONOMÍA TÉCNICA Y ADMINISTRATIVA, LOS SERVICIOS DE APOYO A LA DIRECCIÓN ADMINISTRATIVA Y FINANCIERA - GRUPO DE GESTIÓN DE SERVICIOS ADMINISTRATIVOS, EN LAS ACTIVIDADES RELACIONADAS CON ATENCIÓN AL CIUDADANO Y DESARROLLO DE TODAS AQUELLAS ACTIVIDADES QUE LA ENTIDAD REQUIERA DENTRO DEL PROCESO REFERIDAS A LA ATENCIÓN DE PETICIONES, QUEJAS, RECLAMOS, SUGERENCIA Y DENUNCIAS (PQRSD) DE ACUERDO A LAS DISPOSICIONES LEGALES VIGENTES.</t>
  </si>
  <si>
    <t>PRESTAR SUS SERVICIOS PROFESIONALES ESPECIALIZADOS CON PLENA AUTONOMÍA TÉCNICA Y ADMINISTRATIVA PARA ASESORAR Y APOYAR JURÍDICAMENTE A LA DIRECCIÓN ADMINISTRATIVA Y FINANCIERA EN LA REVISIÓN DE LOS DOCUMENTOS REMITIDOS PARA FIRMA DEL ORDENADOR DEL GASTO, RELACIONADAS CON SUS FUNCIONES; ASÍ COMO LA INTERLOCUCIÓN Y RELACIONAMIENTO CON LAS DEPENDENCIAS Y/O GRUPOS DE TRABAJO QUE POR SU NATURALEZA LO REQUIERAN</t>
  </si>
  <si>
    <t>PRESTAR POR SUS PROPIOS MEDIOS, CON PLENA AUTONOMÍA TÉCNICA Y ADMINISTRATIVA, LOS SERVICIOS PROFESIONALES A LA AGENCIA PRESIDENCIAL DE COOPERACIÓN INTERNACIONAL APC-COLOMBIA, PARA LA ELABORACIÓN Y DIFUSIÓN DE PRODUCTOS DE COMUNICACIONES QUE REQUIERA LA DIRECCIÓN DE OFERTA, QUE CONTRIBUYAN AL POSICIONAMIENTO DE COLOMBIA COMO LÍDER DE COOPERACIÓN INTERNACIONAL.</t>
  </si>
  <si>
    <t>SUMINISTRO DE TIQUETES PARA EL TRANSPORTE AEREO EN VUELOS NACIONALES E INTERNACIONALES PARA LA AGENCIA PRESIDENCIAL DE COOPERACION INTERNACIONAL DE COLOMBIA</t>
  </si>
  <si>
    <t>PRESTAR, CON SUS PROPIOS MEDIOS, CON PLENA AUTONOMÍA TÉCNICA Y ADMINISTRATIVA PARA LA AGENCIA PRESIDENCIAL DE COOPERACIÓN INTERNACIONAL DE COLOMBIA, LOS SERVICIOS PROFESIONALES PARA DESARROLLAR LAS ACTIVIDADES RELACIONADAS CON EL DESARROLLO DE LOS INTERCAMBIOS COL-COL, CON ESPECIAL ÉNFASIS EN LA IMPLEMENTACIÓN DE HERRAMIENTAS DE RECOLECCIÓN DE INFORMACIÓN Y DOCUMENTACIÓN DE DICHOS EVENTOS, EN EL MARCO DEL PROCEDIMIENTO DE SISTEMATIZACIÓN ESTABLECIDO PARA TAL FIN, Y APOYO A LOS PROCESOS DE ARTICULACIÓN Y COORDINACIÓN TERRITORIAL.</t>
  </si>
  <si>
    <t>TERMINACIÓN ANTICIPADA 07/03/2023</t>
  </si>
  <si>
    <t>PRESTAR, POR SUS PROPIOS MEDIOS, CON PLENA AUTONOMÍA TÉCNICA, ADMINISTRATIVA Y OPERACIONAL PARA LA AGENCIA PRESIDENCIAL DE COOPERACIÓN INTERNACIONAL DE COLOMBIA, APC-COLOMBIA, LOS SERVICIOS PROFESIONALES DE ABOGADO PARA LA GESTIÓN Y EL DESARROLLO DE ACTIVIDADES REQUERIDAS EN EL PROCESO DE GESTIÓN JURÍDICA.</t>
  </si>
  <si>
    <t>PRESTAR, POR SUS PROPIOS MEDIOS, CON PLENA AUTONOMÍA TÉCNICA Y ADMINISTRATIVA A LA DIRECCIÓN DE COORDINACIÓN INTERINSTITUCIONAL DE LA AGENCIA PRESIDENCIAL DE COOPERACIÓN INTERNACIONAL DE COLOMBIA APC-COLOMBIA, LOS SERVICIOS PROFESIONALES PARA REALIZAR EL APOYO Y ACOMPAÑAMIENTO AL EL PROYECTO DE CONTRAPARTIDA NACIONAL Y EL DESARROLLO DE LAS ACTIVIDADES ENMARCADAS EN EL SISTEMA NACIONAL DE COOPERACIÓN INTERNACIONAL CONCERNIENTES AL COMPONENTE DE LOS SECTORES DE EDUCACIÓN, JUSTICIA Y DEL DERECHO CO</t>
  </si>
  <si>
    <t>PRESTAR, POR SUS PROPIOS MEDIOS, CON PLENA AUTONOMÍA TÉCNICA Y ADMINISTRATIVA A LA DIRECCIÓN DE COORDINACIÓN INTERINSTITUCIONAL DE LA AGENCIA PRESIDENCIAL DE COOPERACIÓN INTERNACIONAL DE COLOMBIA APC-COLOMBIA, LOS SERVICIOS PROFESIONALES PARA APOYAR JURÍDICAMENTE LAS ETAPAS DE PRIORIZACIÓN Y SEGUIMIENTO DE LOS CONTRATOS Y/O CONVENIOS QUE SE DERIVEN DEL PROYECTO DE CONTRAPARTIDA NACIONAL.</t>
  </si>
  <si>
    <t xml:space="preserve">
15/07/2023</t>
  </si>
  <si>
    <t>PRESTAR, CON SUS PROPIOS MEDIOS, CON PLENA AUTONOMÍA TÉCNICA Y ADMINISTRATIVA PARA LA AGENCIA PRESIDENCIAL DE COOPERACIÓN INTERNACIONAL DE COLOMBIA, LOS SERVICIOS PROFESIONALES PARA LA ESTRUCTURACIÓN TEMÁTICA Y LOGÍSTICA DE LOS EVENTOS COL-COL PARA LOS INTERCAMBIOS DE CONOCIMIENTO, ASÍ COMO LOS PROCESOS DE ARTICULACIÓN TERRITORIAL.</t>
  </si>
  <si>
    <t>PRESTAR POR SUS PROPIOS MEDIOS, CON PLENA AUTONOMÍA TÉCNICA, ADMINISTRATIVA Y OPERACIONAL PARA APC-COLOMBIA, LOS SERVICIOS DE APOYO A LA GESTIÓN PARA LA DIRECCIÓN ADMINISTRATIVA Y FINANCIERA- GRUPO DE GESTIÓN DE TALENTO HUMANO, EN LO RELACIONADO CON LAS ACTIVIDADES ASOCIADAS A LA GESTIÓN DOCUMENTAL FÍSICA Y DIGITAL DEL PROCESO, EN LA AGENCIA PRESIDENCIAL DE COOPERACIÓN INTERNACIONAL DE COLOMBIA, APC-COLOMBIA.</t>
  </si>
  <si>
    <t>PRESTAR POR SUS PROPIOS MEDIOS CON PLENA AUTONOMÍA TÉCNICA Y ADMINISTRATIVA A LA AGENCIA PRESIDENCIAL DE COOPERACIÓN INTERNACIONAL DE COLOMBIA, APC- COLOMBIA, LOS SERVICIOS PROFESIONALES COMO ABOGADO PARA LOS PROCESOS CONTRACTUALES CON CARGO AL FONDO DE COOPERACIÓN Y ASISTENCIA INTERNACIONAL FOCAI</t>
  </si>
  <si>
    <t>PRESTAR, POR SUS PROPIOS MEDIOS, CON PLENA AUTONOMÍA LOS SERVICIOS PROFESIONALES QUE PERMITAN LA ARTICULACIÓN ENTRE LA COOPERACIÓN INTERNACIONAL Y ACTORES ESTRATÉGICOS PARA EL DESARROLLO DE PROYECTOS EN EL MARCO DE LA ESTRATEGIA DE ALIANZAS MULTIACTOR Y DAR CUMPLIMIENTO A LA IMPLEMENTACIÓN DE LA RUTA DE ACCIÓN QUE PROMUEVA LA VINCULACIÓN DE COOPERANTES INTERNACIONALES EN MECANISMOS INNOVADORES DE PAGO POR RESULTADOS; EL APOYO TÉCNICO A CONVOCATORIAS DE LA COOPERACIÓN INTERNACIONAL; ACOMPAÑAMIENTO.</t>
  </si>
  <si>
    <t>“PRESTAR A APC-COLOMBIA POR SUS PROPIOS MEDIOS, CON PLENA AUTONOMÍA TÉCNICA Y ADMINISTRATIVA, LOS SERVICIOS DE APOYO A  LA GESTIÓN A LA DIRECCIÓN ADMINISTRATIVA Y FINANCIERA - GRUPO DE GESTIÓN DE SERVICIOS ADMINISTRATIVOS, EN LA ADMINISTRACIÓN DEL ACERVO DOCUMENTAL EN CUANTO AL DESARROLLO DE LA FUNCIÓN ARCHIVÍSTICA DE LA ENTIDAD E IGUALMENTE PRESTAR LOS SERVICIOS DE DIGITALIZACIÓN E INDEXACIÓN DEL ARCHIVO CENTRAL CONFORME A LOS LINEAMIENTOS ESTABLECIDOS EN LA NORMATIVIDAD VIGENTE</t>
  </si>
  <si>
    <t>PRESTAR POR SUS PROPIOS MEDIOS CON PLENA AUTONOMÍA TÉCNICA Y ADMINISTRATIVA LOS SERVICIOS PROFESIONALES PARA APOYAR A LA DIRECCIÓN DE GESTIÓN DE DEMANDA DE APC-COLOMBIA EN LA GESTIÓN, SEGUIMIENTO Y ANÁLISIS DE LA COOPERACIÓN INTERNACIONAL NO REEMBOLSABLE BILATERAL DE FUENTES DE ALTA COMPLEJIDAD ASIGNADAS, ASÍ COMO APOYO EN LOS TRÁMITES QUE REQUIERA DICHA GESTIÓN.</t>
  </si>
  <si>
    <t>TERMINACIÓN ANTICIPADA 17/03/2023</t>
  </si>
  <si>
    <t>PRESTAR SERVICIOS PROFESIONALES CON AUTONOMÍA ADMINISTRATIVA Y FINANCIERA, PARA APOYAR A LA APC - COLOMBIA, EN LA GESTIÓN DEL CONOCIMIENTO PARA LA PLANEACIÓN DEL DIRECCIONAMIENTO ESTRATÉGICO DE LA ENTIDAD Y EL FORTALECIMIENTO DE LA GESTIÓN INSTITUCIONAL, A TRAVÉS DEL POSICIONAMIENTO INTERNACIONAL</t>
  </si>
  <si>
    <t>PRESTAR SERVICIOS PROFESIONALES PARA LA MEDICION DE CARGAS LABORALES, ANÁLISIS Y DIAGNOSTICO DEL ESTADO DE LA PLANTA DE PERSONAL DE APC COLOMBIA CONFORME A LOS LINEAMIENTOS INTERNOS Y DIRECTRICES DEL DEPARTAMENTO ADMINISTRATIVO DE LA FUNCION PUBLICA</t>
  </si>
  <si>
    <t>PRESTAR LOS SERVICIOS PROFESIONALES EN LA DIRECCIÓN DE GESTIÓN DE DEMANDA DE COOPERACIÓN INTERNACIONAL DE APC-COLOMBIA, REALIZAR REVISIÓN, REGISTRO, ANÁLISIS Y DEPURACIÓN DE DATOS EN EL SISTEMA DE INFORMACIÓN OFICIAL DE COOPERACIÓN INTERNACIONAL NO REEMBOLSABLE QUE RECIBE EL PAÍS, ASÍ COMO PRODUCCIÓN DE INFORMES Y GESTIÓN DE FUENTES DE COOPERACIÓN QUE LE SEAN ASIGNADAS</t>
  </si>
  <si>
    <t>PRESTAR LOS SERVICIOS PROFESIONALES ESPECIALIZADOS PARA LA PROMOCIÓN, DESARROLLO, ARTICULACIÓN Y DIVULGACIÓN DE LA ESTRATEGIA DE COMUNICACIONES DE LA AGENCIA DE COOPERACIÓN INTERNACIONAL DE COLOMBIA EN EL MARCO DE SU POSICIONAMIENTO COMO LÍDER EN COOPERACIÓN INTERNACIONAL EN EL SUR GLOBAL.</t>
  </si>
  <si>
    <t>PRESTAR POR SUS PROPIOS MEDIOS CON PLENA AUTONOMÍA TÉCNICA Y ADMINISTRATIVA LOS SERVICIOS DE APOYO A LA GESTIÓN COMO CONDUCTOR, OPERACIÓN Y MANEJO DE VEHÍCULOS DE TRANSPORTE PERSONAL DE LA AGENCIA PRESIDENCIAL DE COOPERACIÓN INTERNACIONAL DE COLOMBIA APC-COLOMBIA</t>
  </si>
  <si>
    <t>ADQUISICIÓN DE ARTÍCULOS DE PAPELERÍA, ÚTILES DE OFICINA Y CONSUMIBLES DE IMPRESIÓN PARA LA BRIGADA DE INGENIEROS DE DESMINADO HUMANITARIO Y SUS BATALLONES.</t>
  </si>
  <si>
    <t>PRESTACIÓN DEL SERVICIO DE MENSAJERÍA EXPRESA Y SERVICIO DE CORREO DE OBJETOS POSTALES A NIVEL NACIONAL (URBANO Y RURAL) E INTERNACIONAL PARA LA AGENCIA PRESIDENCIAL DE COOPERACIÓN INTERNACIONAL DE COLOMBIA APC COLOMBIA, QUE INCLUYA EL SERVICIO DE UN(A) RECEPCIONISTA</t>
  </si>
  <si>
    <t>1,228,719.00</t>
  </si>
  <si>
    <t>CONTRATAR EL SERVICIO DE ARRENDAMIENTO DE UN INMUEBLE CON DESTINO AL FUNCIONAMIENTO DE LA AGENCIA PRESIDENCIAL DE COOPERACIÓN INTERNACIONAL DE COLOMBIA, APC-COLOMBIA</t>
  </si>
  <si>
    <t>17/03/2023
22/03/2023</t>
  </si>
  <si>
    <t xml:space="preserve">RENOVACIÓN DE LA MEMBRESÍA Y PREFIJOS DE DIRECCIONAMIENTO IPV6 /48 A NOMBRE DE LA AGENCIA PRESIDENCIAL DE COOPERACIÓN INTERNACIONAL DE COLOMBIA, APC-COLOMBIA.
</t>
  </si>
  <si>
    <t>PRESTAR A APC-COLOMBIA, POR SUS PROPIOS MEDIOS, CON PLENA AUTONOMÍA TÉCNICA Y ADMINISTRATIVA, LOS SERVICIOS PROFESIONALES PARA LA GESTIÓN DE SOLICITUDES DE CERTIFICADOS DE UTILIDAD COMÚN Y EL DESARROLLO DE TODAS LAS ACTIVIDADES INHERENTES A ESTE PROCESO Y QUE INCLUYEN REGISTRO DE INFORMACIÓN, VALIDACIÓN Y VERIFICACIÓN DE DOCUMENTOS, ATENCIÓN DIRECTA A USUARIOS EXTERNOS Y SEGUIMIENTO A SOLICITUDES</t>
  </si>
  <si>
    <t>PRESTAR LOS SERVICIOS DE APOYO DEL PRIMER RECURSO JUNIOR DE MESA DE SERVICIOS PARA SOPORTAR LA GESTIÓN DEL NIVEL 1 EN LA IMPLEMENTACIÓN DE LAS ESPECIFICACIONES TÉCNICAS DE LOS SERVICIOS DE SISTEMAS DE INFORMACIÓN.</t>
  </si>
  <si>
    <t>PRESTAR LOS SERVICIOS PROFESIONALES COMO PRIMER RECURSO DEL SUBCOMPONENTE DE ARQUITECTURA DE SISTEMAS DE INFORMACIÓN PARA LA GESTIÓN TÉCNICA SENIOR DEL CICLO DE VIDA DEL SOFTWARE, EN LA GESTIÓN DE MESA DE SERVICIOS DEL SEGUNDO NIVEL PARA PARA LA AGENCIA PRESIDENCIAL DE COOPERACIÓN INTERNACIONAL DE COLOMBIA, APC-COLOMBIA.</t>
  </si>
  <si>
    <t>PRESTAR, POR SUS PROPIOS MEDIOS, CON PLENA AUTONOMÍA TÉCNICA Y ADMINISTRATIVA A LA DIRECCIÓN DE COORDINACIÓN INTERINSTITUCIONAL DE LA AGENCIA PRESIDENCIAL DE COOPERACIÓN INTERNACIONAL DE COLOMBIA APC-COLOMBIA, LOS SERVICIOS PROFESIONALES PARA APOYAR LAS ACTIVIDADES DE ARTICULACIÓN, EJECUCIÓN Y SEGUIMIENTO DEL OBSERVATORIO DE COOPERACIÓN INTERNACIONAL TÉCNICA Y FINANCIERA NO REEMBOLSABLE.</t>
  </si>
  <si>
    <t>PRESTAR POR SUS PROPIOS MEDIOS CON PLENA AUTONOMÍA TÉCNICA Y ADMINISTRATIVA A LA AGENCIA PRESIDENCIAL DE COOPERACIÓN INTERNACIONAL DE COLOMBIA, APC-COLOMBIA, LOS SERVICIOS PROFESIONALES COMO ABOGADO EN LA GESTIÓN DE ACTIVIDADES PROPIAS DEL GRUPO DE GESTIÓN CONTRACTUAL.</t>
  </si>
  <si>
    <t>CONTRATAR SERVICIOS DE CONECTIVIDAD A NIVEL NACIONAL POR MEDIO DE ENLACES DEDICADOS A INTERNET PARA LA AGENCIA PRESIDENCIAL DE COOPERACIÓN INTERNACIONAL DE COLOMBIA, APC-COLOMBIA</t>
  </si>
  <si>
    <t>PRESTAR POR SUS PROPIOS MEDIOS CON PLENA AUTONOMÍA TÉCNICA Y ADMINISTRATIVA A LA AGENCIA PRESIDENCIAL DE COOPERACIÓN INTERNACIONAL DE COLOMBIA, APC- COLOMBIA, LOS SERVICIOS PROFESIONALES COMO ABOGADO, EN LAS ACTIVIDADES CONTRACTUALES EN ESPECIAL PROCESOS ADMINISTRATIVOS SANCIONATORIOS POR PRESUNTO INCUMPLIMIENTO QUE SE REQUIERAN EN EL GRUPO DE GESTIÓN CONTRACTUAL</t>
  </si>
  <si>
    <t>ASESORAR A LA AGENCIA PRESIDENCIAL DE COOPERACIÓN INTERNACIONAL DE COLOMBIA, APC-COLOMBIA EN EL MANMEJO INTEGRAL DEL PROGRAMA DE SEGUROS LAS PÓLIZAS QUE CUBREN LOS RIESGOS RELATIVOS A BIUENES E INTERESES ASEGURABLES DE LA ENTIDAD</t>
  </si>
  <si>
    <t xml:space="preserve">	PRESTAR, POR SUS PROPIOS MEDIOS, CON PLENA AUTONOMÍA TÉCNICA, ADMINISTRATIVA Y OPERACIONAL A LA AGENCIA PRESIDENCIAL DE COOPERACIÓN INTERNACIONAL DE COLOMBIA, APC-COLOMBIA, LOS SERVICIOS PROFESIONALES COMO ABOGADO EN EL EJERCICIO DE ACTIVIDADES JURÍDICAS Y DE PREVENCIÓN DEL DAÑO ANTIJURÍDICO, QUE SEAN NECESARIAS EN EL PROCESO DE GESTIÓN JURÍDICA</t>
  </si>
  <si>
    <t>PRESTAR LOS SERVICIOS PROFESIONALES DE LA GESTIÓN DE SEGURIDAD DE LA INFORMACIÓN PARA SOPORTAR EL MODELO DEL SISTEMA DE GESTIÓN DE SEGURIDAD Y PRIVACIDAD DE LA INFORMACIÓN SGSPI ALINEADO AL ESTÁNDAR ISO IEC 27001:2013</t>
  </si>
  <si>
    <t>ADQUISICIÓN DE REPUESTOS MARCA VALLON PARA LOS DETECTORES DE METALES ASIGNADOS A LA BRIGADA DE DESMINADO HUMANITARIO, SEGÚN ESPECIFICACIÓN TÉCNICA REPUESTOS PARA DETECTORES DE METALES No. JEMPP-CEDE10-DINCO-COING-CENAM-ET-01689/ING-1 DEL DEPARTAMENTO DE INGENIEROS DEL EJERCITO NACIONAL</t>
  </si>
  <si>
    <t>SUMINISTRO DE REPUESTOS PARA LOS DETECTORES DE METAL MINELAB ASIGNADOS A LA BRIGADA DE INGENIEROS DE DESMINADO HUMANITARIO, SEGÚN ANEXO FICHA TECNICA QUE HACE PARTE INTEGRAL DEL PROCESO". ". No. JEMPP-CEDE10-COING-BRDEH1-ET-02653/ING-00 ESPECIFICACION TECNICA CEDE4 DEPARTAMENTO DE LOGISTICA</t>
  </si>
  <si>
    <t>CONTRATO INTERADMINISTRATIVO PARA APOYAR LOGÍSTICAMENTE EN LA ORGANIZACIÓN, EJECUCIÓN Y DESARROLLO DE EVENTOS Y/O ACTIVIDADES QUE PROGRAME LA AGENCIA PRESIDENCIAL DE COOPERACIÓN INTERNACIONAL DE COLOMBIA APC - COLOMBIA EN EL MARCO DE SU MISIONALIDAD</t>
  </si>
  <si>
    <t>PRESTAR A APC-COLOMBIA, POR SUS PROPIOS MEDIOS, CON PLENA AUTONOMÍA TÉCNICA Y ADMINISTRATIVA, LOS SERVICIOS DE APOYO A LA GESTIÓN PARA EL TRÁMITE DE SOLICITUDES DE CERTIFICADOS DE UTILIDAD COMÚN, CONSULTAS DE INFORMACIÓN INHERENTES A ESTE PROCESO Y ATENCIÓN DIRECTA A USUARIOS EXTERNOS, ASÍ COMO SEGUIMIENTO A SOLICITUDES Y CONSOLIDACIÓN DE INFORMES SOBRE LA GESTIÓN</t>
  </si>
  <si>
    <t xml:space="preserve">ADQUISICIÓN DE LA RENOVACIÓN DE SOPORTE DE LA UNIDAD DE ALMACENAMIENTO PARA ALOJAR LOS SERVIDORES VIRTUALIZADOS DE LA AGENCIA PRESIDENCIAL DE COOPERACIÓN INTERNACIONAL, APC-COLOMBIA. </t>
  </si>
  <si>
    <t>ADQUISICIÓN DE EQUIPAMIENTO PARA LA EJECUCIÓN DE LAS FASES Y TÉCNICAS DE DESMINADO HUMANITARIO CON DESTINO A LA BRIGADA DE INGENIEROS DE DESMINADO HUMANITARIO</t>
  </si>
  <si>
    <t>SERVICIO DE MANTENIMIENTO DE EQUIPOS MARCA SHIMADZU PARA EL LABORATORIO DE ANÁLISIS DE SUSTANCIAS EXPLOSIVAS DE LA BRIGADA DE DESMINADO HUMANITARIO</t>
  </si>
  <si>
    <t>PRESTAR POR SUS PROPIOS MEDIOS, CON PLENA AUTONOMÍA TÉCNICA Y ADMINISTRATIVA, SUS SERVICIOS PARA REALIZAR LAS ACTIVIDADES ENMARCADAS EN EL PLAN DE ESTÍMULOS E INCENTIVOS, PEI, DE LA VIGENCIA 2023, EN LA AGENCIA PRESIDENCIAL DE COOPERACIÓN INTERNACIONAL DE COLOMBIA, APC-COLOMBIA.</t>
  </si>
  <si>
    <t>CONTRATAR EL ARRENDAMIENTO DE MÁQUINAS FOTOCOPIADORAS PARA USO DE LA AGENCIA PRESIDENCIAL DE COOPERACIÓN INTERNACIONAL DE COLOMBIA – APC COLOMBIA; CON SUMINISTROS E INSUMOS NECESARIOS PARA LAS FOTOCOPIAS DE BUENA CALIDAD, ASÍ COMO LOS REPUESTOS Y MANTENIMIENTO DE LAS MÁQUINAS</t>
  </si>
  <si>
    <t xml:space="preserve">	PRESTAR POR SUS PROPIOS MEDIOS CON PLENA AUTONOMÍA TÉCNICA Y ADMINISTRATIVA LOS SERVICIOS DE APOYO A LA GESTIÓN COMO CONDUCTOR, EN LA OPERACIÓN Y MANEJO DE VEHÍCULOS DE TRANSPORTE PERSONAL DE LA AGENCIA PRESIDENCIAL DE COOPERACIÓN INTERNACIONAL DE COLOMBIA APC-COLOMBIA.</t>
  </si>
  <si>
    <t>CEDIDO  01/08/2023</t>
  </si>
  <si>
    <t>TERMINACIÓN ANTICIPADA 22/12/2023</t>
  </si>
  <si>
    <t xml:space="preserve">
PRESTAR A LA DIRECCIÓN DE GESTIÓN DE DEMANDA DE APC-COLOMBIA POR SUS PROPIOS MEDIOS, CON PLENA AUTONOMÍA TÉCNICA Y ADMINISTRATIVA, LOS SERVICIOS PROFESIONALES PARA REALIZAR LA GESTIÓN, SEGUIMIENTO Y ANÁLISIS DE LA COOPERACIÓN INTERNACIONAL NO REEMBOLSABLE DE LAS FUENTES MULTILATERALES ASIGNADAS, ASÍ COMO LOS DEMÁS TRÁMITES QUE SE REQUIERAN EN EL MARCO DE DICHA GESTIÓN.
</t>
  </si>
  <si>
    <t>ADQUISICIÓN DE ELEMENTO DE PROTECCIÓN PERSONAL, CHALECO ANTIFRAGMENTACIÓN DE DESMINADO HUMANITARIO CON DESTINO A LA BRIGADA DE INGENIEROS DE DESMINADO HUMANITARIO, DE ACUERDO CON LA ESPECIFICACIÓN TÉCNICAS No. JEMPP-CEDE4-DIETE-ET-02077/ING-2, DEL DEPARTAMENTO DE LOGÍSTICA DEL EJÉRCITO NACIONAL, QUE HACEN PARTE INTEGRAL DEL PROCESO</t>
  </si>
  <si>
    <t>PRESTAR, POR SUS PROPIOS MEDIOS, CON PLENA AUTONOMÍA TÉCNICA Y ADMINISTRATIVA A LA AGENCIA PRESIDENCIAL DE COOPERACIÓN INTERNACIONAL DE COLOMBIA APC-COLOMBIA, LOS SERVICIOS PROFESIONALES PARA APOYAR LA SUPERVISIÓN D ELOS CONTRATOS Y/O CONVENIOS QUE SE EJECUTEN EN LA DIRECCIÓN DE OFERTA DE COOPERACIÓN INTERNACIONAL</t>
  </si>
  <si>
    <t>PRESTAR POR SUS PROPIOS MEDIOS CON PLENA AUTONOMÍA TÉCNICA Y ADMINISTRATIVA EL SERVICIO DE AUDITORIA COMPLEMENTARIA DE CERTIFICACIÓN DEL SISTEMA DE GESTIÓN DE SEGURIDAD DE LA INFORMACIÓN -SGSI- EN EL GRADO DE CUMPLIMIENTO DE LOS REQUISITOS DE LA NORMA ISO 27001:2013 DE LA AGENCIA PRESIDENCIAL DE COOPERACIÓN INTERNACIONAL DE COLOMBIA, APC-COLOMBIA.</t>
  </si>
  <si>
    <t>PRESTAR A APC-COLOMBIA, POR SUS PROPIOS MEDIOS, CON PLENA AUTONOMÍA TÉCNICA Y ADMINISTRATIVA, LOS SERVICIOS PROFESIONALES PARA LA GESTIÓN DE SOLICITUDES DE CERTIFICADOS DE UTILIDAD COMÚN Y EL DESARROLLO DE TODAS LAS ACTIVIDADES INHERENTES A ESTE PROCESO, QUE INCLUYEN REGISTRO DE INFORMACIÓN, VALIDACIÓN Y VERIFICACIÓN DE DOCUMENTOS, ATENCIÓN DIRECTA A USUARIOS EXTERNOS, SEGUIMIENTO A SOLICITUD</t>
  </si>
  <si>
    <t>ADQUISICIÓN DE INSUMOS, MEDICAMENTOS Y DISPOSITIVOS
MÉDICOS PARA DOTAR LOS BOTIQUINES DE PRIMEROS AUXILIOS, CONFORME ANEXO "A" Y
DIRECTIVA DE MEDICAMENTOS CON DESTINO A LOS BATALLONES ORGÁNICOS DE LA BRIGADA DE
INGENIEROS DE DESMINADO HUMANITARIO</t>
  </si>
  <si>
    <t>PRESTACIÓN DE SERVICIOS DE ACTUALIZACIÓN, MANTENIMIENTO Y SOPORTE PARA EL SISTEMA DE INFORMACIÓN DE GESTIÓN DE INTEGRAL (SGI) - ITS GESTION DE LA AGENCIA PRESIDENCIAL DE COOPERACIÓN INTERNACIONAL DE COLOMBIA, APC-COLOMBIA.</t>
  </si>
  <si>
    <t>PRESTACIÓN DE SERVICIOS DE MANTENIMIENTO, SOPORTE, MEJORAS Y CAPACITACIONES PARA LOS SISTEMAS DE INFORMACIÓN SOFÍA Y SARA, IMPLEMENTADOS EN LA AGENCIA PRESIDENCIAL DE COOPERACIÓN INTERNACIONAL DE COLOMBIA, APC-COLOMBIA</t>
  </si>
  <si>
    <t>PRESTAR EL SERVICIO DE MANTENIMIENTO PREVENTIVO Y CORRECTIVO INTEGRAL, CON SUMINISTRO DE REPUESTOS Y MANO DE OBRA PARA LOS VEHÍCULOS QUE CONFORMAN EL PARQUE AUTOMOTOR DE LA AGENCIA PRESIDENCIAL DE COOPERACIÓN INTERNACIONAL DE COLOMBIA APC-COLOMBIA.</t>
  </si>
  <si>
    <t>PRESTAR, POR SUS PROPIOS MEDIOS, CON PLENA AUTONOMÍA LOS SERVICIOS PROFESIONALES QUE PERMITAN LA ARTICULACIÓN ENTRE LA COOPERACIÓN INTERNACIONAL Y ACTORES ESTRATÉGICOS PARA EL DESARROLLO DE PROYECTOS EN EL MARCO DE LA ESTRATEGIA DE ALIANZAS MULTIACTOR Y DE OTRAS ESTRATEGIAS DEFINIDAS COMO NUEVOS MECANISMOS DE COOPERACIÓN QUE VINCULEN AL SECTOR PRIVADO, E IMPLEMENTACIÓN Y SEGUIMIENTO DE INICIATIVAS DE COOPERACIÓN INTERNACIONAL, EN EL MARCO DE LA PUESTA EN MARCHA DEL SISTEMA NACIONAL DE COOPERACIÓN</t>
  </si>
  <si>
    <t xml:space="preserve">	CONTRATAR LOS SEGUROS QUE AMPAREN LOS INTERESES PATRIMONIALES ACTUALES Y FUTUROS, ASÍ COMO LOS BIENES DE PROPIEDAD DE LA AGENCIA PRESIDENCIAL DE COOPERACIÓN INTERNACIONAL DE COLOMBIA - APC COLOMBIA, QUE ESTÉN BAJO SU RESPONSABILIDAD Y CUSTODIA Y AQUELLOS QUE SEAN ADQUIRIDOS PARA DESARROLLAR LAS FUNCIONES INHERENTES A SU MISIONALIDAD Y CUALQUIER OTRA PÓLIZA DE SEGUROS QUE REQUIERA LA ENTIDAD EN EL DESARROLLO DE LA MISMA.</t>
  </si>
  <si>
    <t>ADQUISICIÓN DE ELEMENTOS DE ASEO, LIMPIEZA Y ELEMENTOS DE BIOSEGURIDAD CON DESTINO A LA BRIGADA DE INGENIEROS DE DESMINADO HUMANITARIO</t>
  </si>
  <si>
    <t>SERVICIO DE CUSTODIA, ALMACENAMIENTO Y TRANSPORTE DE MEDIOS MAGNETICOS DE LA AGENCIA PRESIDENCIAL DE COOPERACION INTERNACIONAL DE COLOMBIA - APC COLOMBIA.</t>
  </si>
  <si>
    <t>CONTRATAR LA RENOVACIÓN DE UNA SOLUCIÓN DE GESTIÓN TELEFÓNICA EN LAS INSTALACIONES DE LA AGENCIA PRESIDENCIAL DE COOPERACIÓN INTERNACIONAL, APC-COLOMBI</t>
  </si>
  <si>
    <t>PRESTAR POR SUS PROPIOS MEDIOS CON PLENA AUTONOMÍA TÉCNICA Y ADMINISTRATIVA A LA AGENCIA PRESIDENCIAL DE COOPERACIÓN INTERNACIONAL DE COLOMBIA, APC- COLOMBIA, LOS SERVICIOS PROFESIONALES COMO ABOGADO PARA LOS PROCESOS PRECONTRACTUALES, CONTRACTUALES Y POSCONTRACTUALES CON CARGO AL FONDO DE COOPERACIÓN Y ASISTENCIA INTERNACIONAL FOCAI.</t>
  </si>
  <si>
    <t>PRESTAR POR SUS PROPIOS MEDIOS CON PLENA AUTONOMÍA TÉCNICA Y ADMINISTRATIVA A LA AGENCIA PRESIDENCIAL DE COOPERACIÓN INTERNACIONAL DE COLOMBIA, APC- COLOMBIA, LOS SERVICIOS PROFESIONALES COMO ABOGADO EN LA GESTIÓN DE ACTIVIDADES PROPIAS DEL GRUPO DE GESTIÓN CONTRACTUAL EN ESPECIAL LAS DERIVADAS DE LOS RECURSOS DEL FOCAI Y CONVENIO ALIANZA PACIFICO</t>
  </si>
  <si>
    <t>PRESTAR A APC-COLOMBIA POR SUS PROPIOS MEDIOS, CON PLENA AUTONOMÍA TÉCNICA Y ADMINISTRATIVA, LOS SERVICIOS DE APOYO A LA GESTIÓN A LA DIRECCIÓN ADMINISTRATIVA Y FINANCIERA - GRUPO DE GESTIÓN DE SERVICIOS ADMINISTRATIVOS, EN LA ADMINISTRACIÓN DEL ACERVO DOCUMENTAL EN CUANTO AL DESARROLLO DE LA FUNCIÓN ARCHIVÍSTICA DE LA ENTIDAD E IGUALMENTE PRESTAR LOS SERVICIOS DE DIGITALIZACIÓN E INDEXACIÓN DEL ARCHIVO CENTRAL CONFORME A LOS LINEAMIENTOS ESTABLECIDOS EN LA NORMATIVIDAD VIGENTE.</t>
  </si>
  <si>
    <t>ADQUISICIÓN DE ELEMENTOS DE PROTECCIÓN PERSONAL, VISERA DE DESMINADO HUMANITARIO CON DESTINO A LA BRIGADA DE DESMINADO HUMANITARIO DE ACUERDO CON LA ESPECIFICACIÓN TÉCNICA No. JEMPP-CEDE4-DIETE-ET-02078/ING-1, DEL DEPARTAMENTO DE LOGISTICA DEL EJERCITO NACIONAL, QUE HACEN PARTE INTEGRAL DEL PROCESO.</t>
  </si>
  <si>
    <t>Terminación anticipada 30/10/2023</t>
  </si>
  <si>
    <t>Terminación anticipada 31/10/2023</t>
  </si>
  <si>
    <t>ADQUISICIÓN DE LETREROS DE SEÑALIZACIÓN DE PELIGRO Y MARCACIÓN PARA LAS AREAS ADMINISTRATIVAS Y DE TRABAJO CON DESTINO A LA BRIGADA DE INGENIEROS DE DESMINADO HUMANITARIO.  DE LA AGENCIA PRESIDENCIAL DE COOPERACIÓN INTERNACIONAL DE COLOMBIA, APC-COLOMBIA.</t>
  </si>
  <si>
    <t>PRESTAR, POR SUS PROPIOS MEDIOS, CON PLENA AUTONOMÍA TÉCNICA Y ADMINISTRATIVA A LA DIRECCIÓN DE COORDINACIÓN INTERINSTITUCIONAL DE LA AGENCIA PRESIDENCIAL DE COOPERACIÓN INTERNACIONAL DE COLOMBIA APC-COLOMBIA, LOS SERVICIOS PROFESIONALES PARA REALIZAR EL APOYO Y ACOMPAÑAMIENTO AL PROYECTO DE CONTRAPARTIDA NACIONAL Y A LA GESTIÓN DE AGENDAS ESTRATÉGICAS CON SECTORES Y TERRITORIOS EN DONDE SE IMPULSAN LOS PROYECTOS DE CONTRAPARTIDA Y EL RELACIONAMIENTO DE LA APC</t>
  </si>
  <si>
    <t>PRESTAR POR SUS PROPIOS MEDIOS CON PLENA AUTONOMÍA TÉCNICA Y ADMINISTRATIVA A LA AGENCIA PRESIDENCIAL DE COOPERACIÓN INTERNACIONAL DE COLOMBIA, APC- COLOMBIA, LOS SERVICIOS PROFESIONALES PARA APOYAR EN LA GESTIÓN DE PROYECTOS DE COOPERACIÓN SUR-SUR Y TRIANGULAR EN EL MARCO DE LA IMPLEMENTACIÓN DE INICIATIVAS Y PROGRAMAS DE COOPERACIÓN SUR SUR CON ÁFRICA Y ASIA, Y LIDERAR LA PRODUCCIÓN DE DOCUMENTOS DE ANÁLISIS SOBRE RESULTADOS Y TENDENCIAS DE LA COOPERACIÓN SUR SUR QUE OFRECE COLOMBIA.</t>
  </si>
  <si>
    <t>Terminación anticipada 15/11/2023</t>
  </si>
  <si>
    <t>PRESTAR LOS SERVICIOS PROFESIONALES EN LA DIRECCIÓN DE GESTIÓN DE DEMANDA DE COOPERACIÓN INTERNACIONAL DE APC-COLOMBIA, PARA REALIZAR REVISIÓN, REGISTRO, ANÁLISIS Y DEPURACIÓN DE DATOS EN EL SISTEMA DE INFORMACIÓN OFICIAL DE COOPERACIÓN INTERNACIONAL NO REEMBOLSABLE QUE RECIBE EL PAÍS, ASÍ COMO PRODUCCIÓN DE INFORMES Y GESTIÓN DE FUENTES DE COOPERACIÓN QUE LE SEAN ASIGNADAS</t>
  </si>
  <si>
    <t>Terminación anticipada 30/11/2023</t>
  </si>
  <si>
    <t>SUMINISTRO DE BONOS PERSONALIZADOS REDIMIBLES Y/O TARJETAS DE DOTACIÓN, CANJEABLES ÚNICA Y EXCLUSIVAMENTE PARA LA COMPRA DE DOTACIÓN (VESTUARIO Y CALZADO), PARA LOS SERVIDORES PÚBLICOS QUE TIENEN DERECHO A DOTACIÓN DE LEY, DE LA AGENCIA PRESIDENCIAL DE COOPERACIÓN INTERNACIONAL DE COLOMBIA, APC-COLOMBIA.</t>
  </si>
  <si>
    <t xml:space="preserve">PRESTAR, POR SUS PROPIOS MEDIOS, CON PLENA AUTONOMÍA TÉCNICA Y ADMINISTRATIVA A LA DIRECCIÓN DE COORDINACIÓN INTERINSTITUCIONAL DE LA AGENCIA PRESIDENCIAL DE COOPERACIÓN INTERNACIONAL DE COLOMBIA APC-COLOMBIA, LOS SERVICIOS PROFESIONALES PARA APOYAR JURÍDICAMENTE LAS ETAPAS PRECONTRACTUAL, CONTRACTUAL Y POSTCONTRACTUAL DE LOS CONTRATOS Y/O CONVENIOS QUE SE DERIVEN DEL PROYECTO DE CONTRAPARTIDA NACIONAL Y LOS QUE REQUIERA LA DIRECCIÓN DE COORDINACIÓN INTERINSTITUCIONAL </t>
  </si>
  <si>
    <t>PRESTAR A APC-COLOMBIA, POR SUS PROPIOS MEDIOS, CON PLENA AUTONOMÍA TÉCNICA Y ADMINISTRATIVA, LOS SERVICIOS PROFESIONALES PARA LA ATENCIÓN DE LOS CASOS RELACIONADOS CON CONSTANCIAS DE REGISTRO Y/O CERTIFICADOS DE UTILIDAD COMÚN QUE LE SEAN ASIGNADOS, ASÍ COMO EL DESARROLLO DE TODAS LAS ACTIVIDADES NECESARIAS PARA EL CIERRE EXITOSO DE LOS CASOS BAJO SU RESPONSABILIDAD Y LA MEJORA CONTINUA DE LOS PROCEDIMIENTOS RELACIONADOS</t>
  </si>
  <si>
    <t>SERVICIO DE SUSCRIPCIÓN PARA LICENCIA DE USO DE UNA HERRAMIENTA TECNOLÓGICA EN LÍNEA DE BÚSQUEDA ESPECIALIZADA DE INFORMACIÓN DE CONVOCATORIAS DE COOPERACIÓN PARA LA CAPACIDAD DEL SERVICIO DE APC TE PROYECTA DE LA AGENCIA PRESIDENCIAL DE COOPERACIÓN INTERNACIONAL DE COLOMBIA – APC COLOMBIA</t>
  </si>
  <si>
    <t>PRESTAR LOS SERVICIOS DE APOYO DEL PRIMER RECURSO JUNIOR DE MESA DE SERVICIOS PARA SOPORTAR LA GESTIÓN DEL NIVEL 1 EN LA IMPLEMENTACIÓN DE LAS ESPECIFICACIONES TÉCNICAS DE LOS SERVICIOS DE SISTEMAS DE INFORMACIÓN</t>
  </si>
  <si>
    <t>PRESTAR LOS SERVICIOS PROFESIONALES COMO PRIMER RECURSO DEL SUBCOMPONENTE DE ARQUITECTURA DE SISTEMAS DE INFORMACIÓN PARA LA GESTIÓN TÉCNICA SENIOR DEL CICLO DE VIDA DEL SOFTWARE, EN LA GESTIÓN DE MESA DE SERVICIOS DEL SEGUNDO NIVEL PARA LA AGENCIA PRESIDENCIAL DE COOPERACIÓN INTERNACIONAL DE COLOMBIA, APC-COLOMBIA.</t>
  </si>
  <si>
    <t>PRESTAR LOS SERVICIOS PROFESIONALES DEL SEGUNDO RECURSO SENIOR DE MESA DE SERVICIOS PARA SOPORTAR LA GESTIÓN DEL NIVEL 2 EN EL REGISTRO Y DOCUMENTACIÓN DE LOS SERVICIOS TECNOLÓGICOS.</t>
  </si>
  <si>
    <t xml:space="preserve">ADQUISICIÓN DE MATERIALES DE APOYO PARA REALIZAR LA EDUCACIÓN EN RIESGO DE MINAS A LA COMUNIDAD DE LOS MUNICIPIOS ASIGNADOS A LA BRIGADA DE INGENIEROS DE DESMINADO HUMANITARIO </t>
  </si>
  <si>
    <t>PRESTAR, POR SUS PROPIOS MEDIOS, CON PLENA AUTONOMÍA TÉCNICA Y ADMINISTRATIVA A LA AGENCIA PRESIDENCIAL DE COOPERACIÓN INTERNACIONAL DE COLOMBIA APC-COLOMBIA, LOS SERVICIOS DE APOYO A LA GESTIÓN DE LAS ACTIVIDADES DE ARTICULACIÓN, EJECUCIÓN Y SEGUIMIENTO DEL OBSERVATORIO DE COOPERACIÓN INTERNACIONAL TÉCNICA Y FINANCIERA NO REEMBOLSABLE Y EL HUB DE CONOCIMIENTO DE LA COOPERACIÓN SUR-SUR.</t>
  </si>
  <si>
    <t>PRESTAR POR SUS PROPIOS MEDIOS Y CON PLENA AUTONOMÍA TÉCNICA Y ADMINISTRATIVA, LOS SERVICIOS PROFESIONALES A LA AGENCIA PRESIDENCIAL DE COOPERACIÓN INTERNACIONAL DE COLOMBIA, APC-COLOMBIA, PARA APOYAR LA PARTICIPACIÓN EN NUEVOS ESPACIOS INTERNACIONALES QUE CONTRIBUYAN AL POSICIONAMIENTO DE COLOMBIA COMO PAÍS OFERENTE DE COOPERACIÓN INTERNACIONAL.</t>
  </si>
  <si>
    <t>PRESTAR POR SUS PROPIOS MEDIOS, CON PLENA AUTONOMÍA TÉCNICA Y ADMINISTRATIVA, LOS SERVICIOS DE APOYO A LA GESTIÓN DE PROYECTOS E INICIATIVAS DE COOPERACIÓN SUR-SUR Y TRIANGULAR DE LA DIRECCIÓN DE OFERTA DE COOPERACIÓN INTERNACIONAL DE APC - COLOMBIA, ASÍ COMO EL REGISTRO, RECOLECCIÓN, SISTEMATIZACIÓN, REVISIÓN Y ANÁLISIS DE LOS DATOS DE EJECUCIÓN DE LOS MISMOS.</t>
  </si>
  <si>
    <t>"PRESTAR LOS SERVICIOS PROFESIONALES EN LA DIRECCIÓN DE GESTIÓN DE DEMANDA DE COOPERACIÓN INTERNACIONAL DE APC COLOMBIA, PARA REALIZAR LA GESTIÓN DE LA COOPERACIÓN INTERNACIONAL, ENFOCADA EN EL MANEJO Y GESTIÓN DE FUENTES BILATERALES, MULTILATERALES Y PRIVADAS, SEGUIMIENTO A PROYECTOS, APOYO EN NEGOCIACIONES DE LOS MARCOS PAÍS DE FUENTES DE ALTA COMPLEJIDAD ASIGNADAS, RELACIONAMIENTO CON EL SECTOR PRIVADO NACIONAL E INTERNACIONAL Y APOYO EN OTRAS INICIATIVAS QUE APUNTEN AL FORTALECIMIENTO TÉCNICO</t>
  </si>
  <si>
    <t>TERMINACION ANTICIPADA 
30/11/2023</t>
  </si>
  <si>
    <t>PRESTAR LOS SERVICIOS PROFESIONALES COMO SEGUNDO RECURSO DEL SUBCOMPONENTE DE ARQUITECTURA DE SISTEMAS DE INFORMACIÓN PARA LA GESTIÓN ESPECIALIZADA SENIOR DEL CICLO DE VIDA DEL SOFTWARE, PARA LA INICIATIVA DEL SISTEMA DE GESTIÓN DOCUMENTAL ELECTRÓNICO DE ARCHIVO.</t>
  </si>
  <si>
    <t>PRESTAR POR SUS PROPIOS MEDIOS, CON PLENA AUTONOMÍA TÉCNICA Y ADMINISTRATIVA, SERVICIOS DE APOYO A LA GESTIÓN PARA LA DIFUSIÓN DE ACTIVIDADES DE COOPERACIÓN INTERNACIONAL, POSICIONAMIENTO DE APC COLOMBIA E INNOVACIÓN EN LAS REDES SOCIALES DE LA AGENCIA CON ÉNFASIS EN EL ROL DE COLOMBIA COMO OFERENTE DE COOPERACIÓN INTERNACIONAL</t>
  </si>
  <si>
    <t>PRESTAR, POR SUS PROPIOS MEDIOS, CON PLENA AUTONOMÍA TÉCNICA Y ADMINISTRATIVA A LA AGENCIA PRESIDENCIAL DE COOPERACIÓN INTERNACIONAL DE COLOMBIA APC-COLOMBIA, LOS SERVICIOS DE APOYO A LA GESTIÓN RELACIONADOS CON LA IMPLEMENTACIÓN DEL SISTEMA DE COOPERACIÓN INTERNACIONAL, EL DESARROLLO DE LOS INTERCAMBIOS COL- COL Y EL PORTAFOLIO DE BUENAS PRÁCTICAS DE COOPERACIÓN SUR-SUR DE COLOMBIA.</t>
  </si>
  <si>
    <t>PRESTAR, POR SUS PROPIOS MEDIOS, CON PLENA AUTONOMÍA TÉCNICA Y ADMINISTRATIVA A LA AGENCIA PRESIDENCIAL DE COOPERACIÓN INTERNACIONAL DE COLOMBIA APC-COLOMBIA, LOS SERVICIOS DE APOYO EN LA REVISIÓN, REGISTRO, ANÁLISIS Y DEPURACIÓN DE DATOS EN EL SISTEMA DE INFORMACIÓN OFICIAL DE COOPERACIÓN INTERNACIONAL, ASÍ COMO LOS DATOS DE COOPERACIÓN SUR-SUR Y TRIANGULAR QUE OFRECE EL PAÍS, INCLUYENDO GESTIÓN DE FUENTES DE COOPERACIÓN QUE LE SEAN ASIGNADAS</t>
  </si>
  <si>
    <t>TERMINACION ANTICIPADA 
05/12/2023</t>
  </si>
  <si>
    <t>PRESTAR POR SUS PROPIOS MEDIOS, CON PLENA AUTONOMÍA TÉCNICA, ADMINISTRATIVA Y OPERACIONAL PARA APC-COLOMBIA, LOS SERVICIOS DE APOYO A LA GESTIÓN EN LO RELACIONADO CON LAS ACTIVIDADES ASOCIADAS A LA GESTIÓN DOCUMENTAL FÍSICA Y DIGITAL PARA CONTRIBUIR A LA ADECUADA DISPONIBILIDAD DE LA INFORMACIÓN, NECESARIA PARA EL FORTALECIMIENTO DEL POSICIONAMIENTO DE COLOMBIA COMO OFERENTE DE COOPERACIÓN SUR SUR Y TRIANGULAR</t>
  </si>
  <si>
    <t>PRESTAR, POR SUS PROPIOS MEDIOS, CON PLENA AUTONOMÍA TÉCNICA, ADMINISTRATIVA Y OPERACIONAL PARA LA AGENCIA PRESIDENCIAL DE COOPERACIÓN INTERNACIONAL DE COLOMBIA, APC-COLOMBIA, LOS SERVICIOS PROFESIONALES COMO ABOGADO EN EL EJERCICIO DE ACTIVIDADES JURÍDICAS Y DE PREVENCIÓN DEL DAÑO ANTIJURÍDICO, QUE SEAN NECESARIAS EN EL PROCESO DE GESTIÓN JURÍDICA.</t>
  </si>
  <si>
    <t>CONTRATAR SERVICIO INTEGRAL PARA LA MAQUINARIA EMPLEADA CON TECNICA DE DESMINADO DE EQUIPO MECANICO (BARREMINAS)</t>
  </si>
  <si>
    <t>ADQUISICIÓN DE UNIFORMES DE ESTUDIO NO TECNICO Y DE UNIFORMES DESMINADO HUMANITARIO TIPO II COMPLETOS, CON DESTINO A LA BRIGADA DE INGENIEROS DE DESMINADO HUMANITARIO Y SUS UNIDADES TÁCTICAS</t>
  </si>
  <si>
    <t>PRESTAR POR SUS PROPIOS MEDIOS, CON PLENA AUTONOMÍA TÉCNICA Y ADMINISTRATIVA, LOS SERVICIOS DE APOYO A LA GESTIÓN PARA LA DIGITACIÓN, REVISIÓN, REGISTRO, ANÁLISIS Y DEPURACIÓN DE LOS DATOS EN EL SISTEMA DE INFORMACIÓN OFICIAL DE COOPERACIÓN INTERNACIONAL.</t>
  </si>
  <si>
    <t>PRESTAR A APC-COLOMBIA, POR SUS PROPIOS MEDIOS, CON PLENA AUTONOMÍA TÉCNICA Y ADMINISTRATIVA, LOS SERVICIOS DE APOYO EN LA GESTIÓN PARA EL SEGUIMIENTO ADMINISTRATIVO DE CONVENIOS, PROYECTOS Y CONTRATOS EN EL MARCO DE LOS INSTRUMENTOS DE COOPERACIÓN, ASÍ COMO EN LA RECOPILACIÓN, DIGITACIÓN, REVISIÓN, ANÁLISIS Y DEPURACIÓN DE DATOS EN LOS SISTEMAS DE INFORMACIÓN OFICIAL DE COOPERACIÓN INTERNACIONAL.</t>
  </si>
  <si>
    <t>TERMINACION ANTICIPADA 
21/11/2023</t>
  </si>
  <si>
    <t>PRESTAR POR SUS PROPIOS MEDIOS, CON PLENA AUTONOMÍA TÉCNICA Y ADMINISTRATIVA, LOS SERVICIOS DE APOYO A LA GESTIÓN EN EL REGISTRO, RECOLECCIÓN, SISTEMATIZACIÓN, REVISIÓN Y ANÁLISIS DE LOS DATOS, ASÍ COMO EN LA EJECUCIÓN DE PROYECTOS E INICIATIVAS DE COOPERACIÓN SUR-SUR Y TRIANGULAR DE LA DIRECCIÓN DE OFERTA DE COOPERACIÓN INTERNACIONAL DE APC COLOMBIA</t>
  </si>
  <si>
    <t xml:space="preserve">
ONTRATAR LOS SERVICIOS PROFESIONALES DE LA ASOCIACIÓN COLOMBIANA DE MUJER Y DEPORTE - ASOMUJER Y DEPORTE, PARA EJECUTAR LOS RECURSOS DESTINADOS PARA EL PROYECTO "RECONSTRUIR LA ESTRUCTURA DE LA VIDA A TRAVÉS DE LA ACTIVIDAD FÍSICA", APROBADOS POR LA UNESCO EN EL MARCO DE SU PROGRAMA DE PARTICIPACIÓN PARA 2022-2023. IDENTIFICADO CON EL CÓDIGO 2240117132</t>
  </si>
  <si>
    <t>PRESTAR A APC-COLOMBIA, POR SUS PROPIOS MEDIOS, CON PLENA AUTONOMÍA TÉCNICA Y ADMINISTRATIVA, LOS SERVICIOS DE APOYO A LA GESTIÓN DE SOLICITUDES DE CERTIFICADOS DE UTILIDAD COMÚN, ATENCIÓN A CONSULTAS DE INFORMACIÓN INHERENTES A ESTE PROCESO Y ATENCIÓN DIRECTA A USUARIOS EXTERNOS, ASÍ COMO APOYO Y SEGUIMIENTO A LAS DIFERENTES ACTIVIDADES ASOCIADAS A ESTE PROCESO</t>
  </si>
  <si>
    <t>TERMINACION ANTICIPADA 
14/11/2023</t>
  </si>
  <si>
    <t>PRESTAR POR SUS PROPIOS MEDIOS CON PLENA AUTONOMÍA LOS SERVICIOS PROFESIONALES COMO ABOGADO, EN LAS ACTIVIDADES CONTRACTUALES EN ESPECIAL PROCESOS ADMINISTRATIVOS SANCIONATORIOS POR PRESUNTO INCUMPLIMIENTO QUE SE REQUIERAN EN EL GRUPO DE GESTIÓN CONTRACTUAL PARA APC COLOMBIA.</t>
  </si>
  <si>
    <t>PRESTAR POR SUS PROPIOS MEDIOS CON PLENA AUTONOMÍA TÉCNICA Y ADMINISTRATIVA LOS SERVICIOS PROFESIONALES PARA EL DESARROLLO DE LA ARQUITECTURA DE SOLUCIONES Y/O SOFTWARE Y/O SISTEMAS DE INFORMACIÓN RELACIONADOS CON LA GESTIÓN Y LA VISUALIZACIÓN DE INICIATIVAS DE COOPERACIÓN SUR - SUR Y TRIANGULAR</t>
  </si>
  <si>
    <t>PRESTACIÓN DE SERVICIOS PARA LA REALIZACIÓN DE CURSOS PRESENCIALES Y VIRTUALES DE ENSEÑANZA DEL IDIOMA ESPAÑOL COMO LENGUA EXTRANJERA (ELE) PARA DIFUNDIR Y PROMOVER LA HISTORIA Y CULTURA COLOMBIANA, DE ACUERDO CON LAS ESPECIFICACIONES TÉCNICAS ESTABLECIDAS</t>
  </si>
  <si>
    <t>CONTRATAR LA RENOVACIÓN DE LICENCIAS DE SOFTWARE Y SOPORTE PARA EL ADECUADO FUNCIONAMIENTO DE LOS SERVICIOS TECNOLÓGICOS DE LA AGENCIA PRESIDENCIAL DE COOPERACIÓN INTERNACIONAL DE COLOMBIA, APC- COLOMBA</t>
  </si>
  <si>
    <t>PRESTAR A APC-COLOMBIA, POR SUS PROPIOS MEDIOS, CON PLENA AUTONOMÍA TÉCNICA Y ADMINISTRATIVA, LOS SERVICIOS PROFESIONALES PARA LA ATENCIÓN DE LOS CASOS RELACIONADOS CON CONSTANCIAS DE REGISTRO Y/O CERTIFICADOS DE UTILIDAD COMÚN QUE LE SEAN ASIGNADOS, ASÍ COMO EL DESARROLLO DE TODAS LAS ACTIVIDADES NECESARIAS PARA EL CIERRE EXITOSO DE LOS CASOS BAJO SU RESPONSABILIDAD Y APORTAR A LA MEJORA CONTINUA DE LOS PROCEDIMIENTOS RELACIONADOS.</t>
  </si>
  <si>
    <t>PRESTAR LOS SERVICIOS PROFESIONALES COMO RECURSO DEL SUBCOMPONENTE DE ARQUITECTURA DE SISTEMAS DE INFORMACIÓN PARA EL SOPORTE TECNOLÓGICO DEL MODELO DE GESTIÓN DOCUMENTAL ELECTRÓNICO Y LOS SERVICIOS ASOCIADOS DE SISTEMAS DE INFORMACIÓN Y EL CICLO DE VIDA DEL SOFTWARE EN LA AGENCIA PRESIDENCIAL DE COOPERACIÓN INTERNACIONAL DE COLOMBIA, APCCOLOMBIA</t>
  </si>
  <si>
    <t>PRESTAR POR SUS PROPIOS MEDIOS, CON PLENA AUTONOMÍA TÉCNICA Y ADMINISTRATIVA, SERVICIOS PROFESIONALES A LA DIRECCIÓN DE COORDINACIÓN INTERINSTITUCIONAL DE LA APC COLOMBIA, PARA APOYAR EN EL SEGUIMIENTO ADMINISTRATIVO Y FINANCIERO DE LA EJECUCIÓN DEL PROYECTO DE CONSOLIDACIÓN DEL SISTEMA NACIONAL DE COOPERACIÓN INTERNACIONAL Y AQUELLOS A CARGO DE LA DIRECCIÓN.</t>
  </si>
  <si>
    <t>PRESTAR POR SUS PROPIOS MEDIOS, CON PLENA AUTONOMÍA TÉCNICA Y ADMINISTRATIVA, LOS SERVICIOS PROFESIONALES A APC COLOMBIA, PARA LA ELABORACIÓN DE PRODUCTOS Y MATERIALES PARA EL POSICIONAMIENTO DE LA OFERTA Y LA DEMANDA DE COOPERACIÓN DE COLOMBIA EN EL MARCO DEL NUEVO PLAN NACIONAL DE DESARROLLO</t>
  </si>
  <si>
    <t>PRESTAR A APC-COLOMBIA, POR SUS PROPIOS MEDIOS, CON PLENA AUTONOMÍA TÉCNICA Y ADMINISTRATIVA, LOS SERVICIOS PROFESIONALES PARA REALIZAR SEGUIMIENTO A LA IMPLEMENTACIÓN DE ACTIVIDADES Y RESULTADOS DE LOS PROGRAMAS Y PROYECTOS DE COOPERACIÓN SUR SUR, TRIANGULAR Y ALIANZAS ESTRATÉGICAS</t>
  </si>
  <si>
    <t>PRESTAR POR SUS PROPIOS MEDIOS CON PLENA AUTONOMÍA TÉCNICA Y ADMINISTRATIVA LOS SERVICIOS PROFESIONALES PARA EL ANÁLISIS, LOS DISEÑOS Y LAS ESPECIFICACIONES DE LOS REQUERIMIENTOS DE LOS SERVICIOS DE SISTEMAS DE INFORMACIÓN ASIGNADOS Y RELACIONADOS CON LA GESTIÓN Y LA VISUALIZACIÓN DE INICIATIVAS DE COOPERACIÓN TRIANGULAR.</t>
  </si>
  <si>
    <t>PRESTAR POR SUS PROPIOS MEDIOS CON PLENA AUTONOMÍA TÉCNICA Y ADMINISTRATIVA LOS SERVICIOS PROFESIONALES PARA LA GESTIÓN DE BASE DE DATOS EN LOS SERVICIOS DE SISTEMAS DE INFORMACIÓN ASIGNADOS Y RELACIONADOS CON LA GESTIÓN Y LA VISUALIZACIÓN DE INICIATIVAS DE COOPERACIÓN SUR SUR Y TRIANGULAR</t>
  </si>
  <si>
    <t xml:space="preserve">	PRESTAR POR SUS PROPIOS MEDIOS CON PLENA AUTONOMÍA TÉCNICA Y ADMINISTRATIVA LOS SERVICIOS PROFESIONALES PARA EL ANÁLISIS, LOS DISEÑOS Y LAS ESPECIFICACIONES DE LOS REQUERIMIENTOS DE LOS SERVICIOS DE SISTEMAS DE INFORMACIÓN ASIGNADOS Y RELACIONADOS CON LA GESTIÓN Y LA VISUALIZACIÓN DE INICIATIVAS DE COOPERACIÓN SUR-SUR.</t>
  </si>
  <si>
    <t>CONTRATAR LOS SERVICIOS PROFESIONALES DE LA FUNDACIÓN NACIONAL BATUTA, PARA LA EJECUCIÓN DEL PROYECTO "CORO DE LOS CIEN", APROBADO POR LA UNESCO EN EL MARCO DE SU PROGRAMA DE PARTICIPACIÓN PARA 2022-2023, IDENTIFICADO CON EL CÓDIGO 2240117131</t>
  </si>
  <si>
    <t xml:space="preserve">	PRESTAR POR SUS PROPIOS MEDIOS CON PLENA AUTONOMÍA TÉCNICA Y ADMINISTRATIVA LOS SERVICIOS PROFESIONALES PARA EL DESARROLLO DE LOS SERVICIOS DE LOS SISTEMAS DE INFORMACIÓN ASIGNADOS Y RELACIONADOS CON LA GESTIÓN Y LA VISUALIZACIÓN DE INICIATIVAS DE COOPERACIÓN TRIANGULAR.</t>
  </si>
  <si>
    <t>PRESTAR POR SUS PROPIOS MEDIOS CON PLENA AUTONOMÍA TÉCNICA Y ADMINISTRATIVA LOS SERVICIOS PROFESIONALES PARA EL DESARROLLO DE LOS SERVICIOS DE LOS SISTEMAS DE INFORMACIÓN ASIGNADOS Y RELACIONADOS CON LA GESTIÓN Y LA VISUALIZACIÓN DE INICIATIVAS DE COOPERACIÓN SUR-SUR.</t>
  </si>
  <si>
    <t>ADQUIRIR LOS ELEMENTOS DEL PARQUE COMPUTACIONAL QUE SOPORTAN EL MODELO DE OPERACIÓN TIC PARA LA AGENCIA PRESIDENCIAL DE COOPERACIÓN INTERNACIONAL DE COLOMBIA, APC-COLOMBIA.</t>
  </si>
  <si>
    <t>CARMEN DE BOLÍVAR EN LA JUGADA", APROBADOS POR LA UNESCO EN EL MARCO DE SU PROGRAMA DE PARTICIPACIÓN PARA 2022-2023. IDENTIFICADO CON EL CÓDIGO 2240117133</t>
  </si>
  <si>
    <t>PRESTAR LOS SERVICIOS PROFESIONALES EN LA DIRECCIÓN DE GESTIÓN DE DEMANDA DE COOPERACIÓN INTERNACIONAL DE APC-COLOMBIA PARA REALIZAR LA GESTIÓN, ANÁLISIS Y SEGUIMIENTO DE LA COOPERACIÓN INTERNACIONAL, ENFOCADA EN EL MANEJO Y GESTIÓN DE FUENTES BILATERALES, MULTILATERALES Y PRIVADAS, SEGUIMIENTO A PROYECTOS, APOYO EN NEGOCIACIONES DE LOS MARCOS PAÍS DE COOPERACIÓN DE FUENTES DE ALTA COMPLEJIDAD ASIGNADAS, INVOLUCRAMIENTO EN LAS ACTIVIDADES DE GESTIÓN DE CONOCIMIENTO, RELACIONAMIENTO CON EL SECTOR</t>
  </si>
  <si>
    <t>PRESTACIÓN DE SERVICIOS PROFESIONALES PARA DESARROLLAR CAPACITACIÓN EN IDIOMAS PARA LOS SERVIDORES DE CARRERA ADMINISTRATIVA, LIBRE NOMBRAMIENTO Y REMOCIÓN Y PROVISIONALES, DE LA AGENCIA PRESIDENCIAL DE COOPERACIÓN INTERNACIONAL DE COLOMBIA, APC-COLOMBIA</t>
  </si>
  <si>
    <t>PRESTAR POR SUS PROPIOS MEDIOS CON PLENA AUTONOMÍA TÉCNICA Y ADMINISTRATIVA A LA AGENCIA PRESIDENCIAL DE COOPERACIÓN INTERNACIONAL DE COLOMBIA, APC- COLOMBIA LOS SERVICIOS PROFESIONALES COMO ABOGADO (A) PARA APOYAR LOS PROCESOS DE GESTIÓN CONTRACTUAL EN TODAS SUS ETAPAS, Y REALIZAR LA DEFINICIÓN DE ASPECTOS JURÍDICOS A CARGO DE LA DEPENDENCIA.</t>
  </si>
  <si>
    <t>PRESTAR POR SUS PROPIOS MEDIOS CON PLENA AUTONOMÍA TÉCNICA Y ADMINISTRATIVA A LA AGENCIA PRESIDENCIAL DE COOPERACIÓN INTERNACIONAL DE COLOMBIA, APC- COLOMBIA LOS SERVICIOS DE APOYO A LA GESTIÓN, EN LOS PROCESOS CONTRACTUALES Y ADMINISTRATIVOS QUE EL GRUPO DE GESTIÓN CONTRACTUAL REQUIERA Y EN LOS PROCESOS ADMINISTRATIVOS SANCIONATORIOS DE LA DIRECCIÓN ADMINISTRATIVA Y FINANCIERA</t>
  </si>
  <si>
    <t xml:space="preserve">TERMINACIÓN ANTICIPADA 30/11/2023- REDUCCIÓN </t>
  </si>
  <si>
    <t>PRESTAR POR SUS PROPIOS MEDIOS CON PLENA AUTONOMÍA TÉCNICA Y ADMINISTRATIVA A LA AGENCIA PRESIDENCIAL DE COOPERACIÓN INTERNACIONAL DE COLOMBIA, APC COLOMBIA LOS SERVICIOS PROFESIONALES CON EL FIN DE APOYAR EN LAS ACTIVIDADES QUE SEAN NECESARIAS PARA LA APROPIADA DIVULGACIÓN DE INFORMACIÓN AUDIOVISUAL DE LA ENTIDAD.</t>
  </si>
  <si>
    <t>PRESTAR SERVICIOS PROFESIONALES PARA APOYAR LAS ACTIVIDADES ADMINISTRATIVAS, DE GESTIÓN INTEGRAL Y APOYO CONTRACTUAL PARA EL GRUPO DE ADMINISTRACIÓN DE RECURSOS DE COOPERACIÓN INTERNACIONAL NO REEMBOLSABLE Y DONACIONES EN ESPECIE, DE LA AGENCIA PRESIDENCIAL DE COOPERACIÓN INTERNACIONAL DE COLOMBIA APC-COLOMBIA</t>
  </si>
  <si>
    <t>PRESTAR SERVICIOS PROFESIONALES A LA AGENCIA PRESIDENCIAL DE COOPERACIÓN INTERNACIONAL - APC- COLOMBIA, EN LA ELABORACIÓN DE UNA PROPUESTA TÉCNICA, PARA LA ESTRUCTURACIÓN DEL REDISEÑO ORGANIZACIONAL DE LA ENTIDAD, Y APOYAR EN LA IMPLEMENTACIÓN DE LA POLÍTICA DE FORMALIZACIÓN LABORAL, SIGUIENDO LOS LINEAMIENTOS DEL DEPARTAMENTO ADMINISTRATIVO DE LA FUNCIÓN PÚBLICA Y LA NORMATIVA VIGENTE.</t>
  </si>
  <si>
    <t>PRESTAR POR SUS PROPIOS MEDIOS CON PLENA AUTONOMÍA TÉCNICA Y ADMINISTRATIVA A LA AGENCIA PRESIDENCIAL DE COOPERACIÓN INTERNACIONAL DE COLOMBIA, APC- COLOMBIA LOS SERVICIOS PROFESIONALES PARA ACOMPAÑAR Y BRINDAR APOYO EN LAS ACTUACIONES ADMINISTRATIVAS QUE CORRESPONDEN A LOS PROCESOS Y PROCEDIMIENTOS A CARGO DEL GRUPO GESTIÓN DEL TALENTO HUMANO.</t>
  </si>
  <si>
    <t>PRESTAR POR SUS PROPIOS MEDIOS CON PLENA AUTONOMÍA TÉCNICA Y ADMINISTRATIVA LOS SERVICIOS PROFESIONALES, EN EL CONTROL Y SEGUIMIENTO DE LOS ASPECTOS FINANCIEROS Y CONTABLES DE LA DIRECCIÓN DE COORDINACIÓN INTERINSTITUCIONAL DE LA APC- COLOMBIA.</t>
  </si>
  <si>
    <t>PRESTAR POR SUS PROPIOS MEDIOS, CON PLENA AUTONOMÍA TÉCNICA Y ADMINISTRATIVA, SERVICIOS PROFESIONALES A LA DIRECCIÓN DE COORDINACIÓN INTERINSTITUCIONAL DE LA APC- COLOMBIA, PARA BRINDAR ACOMPAÑAMIENTO TÉCNICO EN LAS ACTIVIDADES RELACIONADAS CON EL SISTEMA NACIONAL DE COOPERACIÓN INTERNACIONAL.</t>
  </si>
  <si>
    <t xml:space="preserve">PRESTAR POR SUS PROPIOS MEDIOS, CON PLENA AUTONOMÍA TÉCNICA Y ADMINISTRATIVA PARA LA AGENCIA PRESIDENCIAL DE COOPERACION INTERNACIONAL DE COLOMBIA, LOS, SERVICIOS PROFESIONALES  PARA FORTALECER Y CONTRIBUIR A LAS ACTIVIDADES RELACIONADAS CON LA IMPLEMENTACIÓN DE AFCIONES PARA LA PUESTA EN MARCHA DEL SISTEMA NACIONAL DE COOPERACION INTERACIONAL , LA IMPLEMENTACIÓN DE HERRAMIENTAS DE RECOLECCIÓN DE LA INFORMACIÓN Y DOCUMENTACIÓN DE LOS INTERCAMBIOS COL-COL, Y LA ESTRATEGIA NACIONAL DE COOPERACIÓN INTERNACIONAL ENCI 2023-2026 Y EL APOYO A LOS PROCESOS DE ARTICULACIÓN Y RELACIONAMIENTO TERRITORIAL </t>
  </si>
  <si>
    <t>“ PRESTAR POR SUS PROPIOS MEDIOS CON PLENA AUTONOMÍA TÉCNICA Y ADMINISTRATIVA A LA AGENCIA PRESIDENCIAL DE COOPERACIÓN INTERNACIONAL - APC, LOS SERVICIOS PROFESIONALES PARA ATENDER, PROGRAMAR, ACOMPAÑAR Y PARTICIPAR EN LA GESTIÓN DE ACTIVIDADES PROPIAS DEL DESPACHO DE LA DIRECTORA GENERAL.”</t>
  </si>
  <si>
    <t>CONTRATAR EL SERVICIO DE PRE AUDITORIA INTERNA IDENTIFICANDO EL CUMPLIMIENTO DE LOS REQUISITOS DE LA NORMA NTC-ISO/IEC 27001:2022 Y EL GRADO DE MADUREZ DEL SGSPI FRENTE A LA POLITICA DE GOBIERNO DIGITAL ESTABLECIDA EN LA AGENCIA PRESIDENCIAL DE COOPERACIÓN INTERNACIONAL DE COLOMBIA, APC-COLOMBIA.</t>
  </si>
  <si>
    <t>PRESTAR A APC-COLOMBIA, POR SUS PROPIOS MEDIOS, CON PLENA AUTONOMÍA TÉCNICA Y ADMINISTRATIVA, LOS SERVICIOS PROFESIONALES PARA LA ATENCIÓN DE LOS CASOS RELACIONADOS CON CONSTANCIAS DE REGISTRO Y/O CERTIFICADOS DE UTILIDAD COMÚN QUE RECIBA LA ENTIDAD Y QUE LE SEAN ASIGNADOS, ASÍ COMO EL DESARROLLO DE TODAS LAS ACTIVIDADES NECESARIAS PARA LA SOCIALIZACIÓN DEL DECRETO 1651 DE 2021, EL CIERRE EXITOSO DE LOS CASOS BAJO SU RESPONSABILIDAD Y LA MEJORA CONTINUA DE LOS PROCEDIMIENTOS ASOCIADOS DE LOS PROCEDIMIENTOS ASOCIADOS</t>
  </si>
  <si>
    <t>“PRESTAR POR SUS PROPIOS MEDIOS CON PLENA AUTONOMÍA TÉCNICA Y ADMINISTRATIVA LOS SERVICIOS PROFESIONALES, PARA LA GESTIÓN Y ARTICULACIÓN DE LOS OBJETIVOS Y LÍNEAS ESTRATÉGICAS DE LA ESTRATEGIA NACIONAL DE COOPERACIÓN INTERNACIONAL (ENCI), CON LAS ENTIDADES TERRITORIALES, Y SU INCLUSIÓN, EN LOS PLANES DE DESARROLLO TERRITORIAL 2024-2027</t>
  </si>
  <si>
    <t>PRESTAR POR SUS PROPIOS MEDIOS, CON PLENA AUTONOMÍA TÉCNICA, ADMINISTRATIVA Y OPERACIONAL, LOS SERVICIOS DE APOYO A LA GESTIÓN PARA LA DIRECCIÓN ADMINISTRATIVA Y FINANCIERA – GRUPO GESTIÓN CONTRACTUAL, DE LA AGENCIA PRESIDENCIAL DE COOPERACIÓN INTERNACIONAL APC-COLOMBIA, EN LO RELACIONADO CON LAS ACTIVIDADES ADMINISTRATIVAS Y ASOCIADAS A LA GESTIÓN DOCUMENTAL FÍSICA Y DIGITAL DEL PROCESO. </t>
  </si>
  <si>
    <t>PRESTAR LOS SERVICIOS PROFESIONALES EN LA DIRECCIÓN DE GESTIÓN DE DEMANDA DE COOPERACIÓN INTERNACIONAL DE APC-COLOMBIA, POR SUS PROPIOS MEDIOS, CON PLENA AUTONOMÍA TÉCNICA Y ADMINISTRATIVA, LOS SERVICIOS PROFESIONALES PARA REALIZAR APOYO EN LOS TEMAS CONCERNIENTES A LA DIGITACIÓN, REVISIÓN, REGISTRO, ANÁLISIS Y DEPURACIÓN DE DATOS EN EL SISTEMA DE INFORMACIÓN OFICIAL DE COOPERACIÓN INTERNACIONAL, ASÍ COMO LA PRODUCCIÓN DE LOS INFORMES QUE SE PUEDAN REQUERIR POR PARTE DE LA DIRECCIÓN</t>
  </si>
  <si>
    <t>PRESTAR POR SUS PROPIOS MEDIOS CON PLENA AUTONOMÍA TÉCNICA Y ADMINISTRATIVA A LA AGENCIA PRESIDENCIAL DE COOPERACIÓN INTERNACIONAL DE COLOMBIA, APC-COLOMBIA LOS SERVICIOS PROFESIONALES CON EL FIN DE APOYAR EN LAS ACTIVIDADES NECESARIAS PARA LA APROPIADA DIVULGACIÓN DE INFORMACIÓN AUDIOVISUAL DE LA ENTIDAD Y EL DESARROLLO DEL PLAN ESTRATÉGICO DE COMUNICACIONES DE LA AGENCIA DE COOPERACIÓN INTERNACIONAL DE COLOMBIA EN EL MARCO DE SU POSICIONAMIENTO COMO LÍDER TÉCNICO DE COOPERACIÓN INTERNACIONAL.</t>
  </si>
  <si>
    <t>PRESTAR, POR SUS PROPIOS MEDIOS, CON PLENA AUTONOMÍA TÉCNICA, ADMINISTRATIVA Y OPERACIONAL PARA LA AGENCIA PRESIDENCIAL DE COOPERACIÓN INTERNACIONAL DE COLOMBIA, APC-COLOMBIA, LOS SERVICIOS PROFESIONALES EN EL ACOMPAÑAMIENTO, APOYO Y DESARROLLO DE ACTIVIDADES REQUERIDAS EN EL PROCESO DE GESTIÓN JURÍDICA</t>
  </si>
  <si>
    <t xml:space="preserve">FECHA TERMINACION INICIAL </t>
  </si>
  <si>
    <t>ADICIONES</t>
  </si>
  <si>
    <t xml:space="preserve">VALOR CON ADICION O REDUCCION </t>
  </si>
  <si>
    <t xml:space="preserve">VALOR TOTAL </t>
  </si>
  <si>
    <t xml:space="preserve">PRORROGAS </t>
  </si>
  <si>
    <t>SUMINISTRO DE COMBUSTIBLE, GASOLINA CORRIENTE Y ACPM CON DESTINO A LA BRIGADA DE INGENEROS DE DESMINADO HUMANITARIO DEL EJERCITO NACIONAL Y SU UNIDAD TÁCTICA BIDEH 5, UBICADA EN EL MUNICIPIO DE VILLA GARZÓN PUTUMAYO</t>
  </si>
  <si>
    <t>SUMINISTRO DE COMBUSTIBLE, GASOLINA CORRIENTE Y ACPM CON DESTINO A LA BRIGADA DE INGENEROS DE DESMINADO HUMANITARIO DEL EJERCITO NACIONAL Y SU UNIDAD TÁCTICA BIDEH 5, UBICADA EN EL MUNICIPIO DE LEBRIJA SANTANDER</t>
  </si>
  <si>
    <t>SUMINISTRO DE COMBUSTIBLE, GASOLINA CORRIENTE Y ACPM CON DESTINO A LA BRIGADA DE INGENEROS DE DESMINADO HUMANITARIO DEL EJERCITO NACIONAL Y SU UNIDAD TÁCTICA BIDEH 5, UBICADA EN EL MUNICIPIO DE CHAPARRAL TOLIMA</t>
  </si>
  <si>
    <t>SUMINISTRO DE COMBUSTIBLE, GASOLINA CORRIENTE Y ACPM CON DESTINO A LA BRIGADA DE INGENEROS DE DESMINADO HUMANITARIO DEL EJERCITO NACIONAL Y SU UNIDAD TÁCTICA BIDEH 5, UBICADA EN EL MUNICIPIO DE CUBARRAL META</t>
  </si>
  <si>
    <t>SUMINISTRO DE COMBUSTIBLE, GASOLINA CORRIENTE Y ACPM CON DESTINO A LA BRIGADA DE INGENEROS DE DESMINADO HUMANITARIO DEL EJERCITO NACIONAL Y SU UNIDAD TÁCTICA BIDEH 5, UBICADA EN EL MUNICIPIO DE SAN CARLOS ANTIOQUIA</t>
  </si>
  <si>
    <t>SUMINISTRO DE COMBUSTIBLE, GASOLINA CORRIENTE Y ACPM CON DESTINO A LA BRIGADA DE INGENEROS DE DESMINADO HUMANITARIO DEL EJERCITO NACIONAL Y SU UNIDAD TÁCTICA BIDEH 5, UBICADA EN EL MUNICIPIO DE POPAYAN CAUCA</t>
  </si>
  <si>
    <t>SUMINISTRO DE COMBUSTIBLE, GASOLINA CORRIENTE Y ACPM CON DESTINO A LA BRIGADA DE INGENEROS DE DESMINADO HUMANITARIO DEL EJERCITO NACIONAL Y SU UNIDAD TÁCTICA BIDEH 5, UBICADA EN EL MUNICIPIO DE FLORENCIA CAQUETÁ</t>
  </si>
  <si>
    <t>SUMINISTRO DE COMBUSTIBLE, GASOLINA CORRIENTE Y ACPM CON DESTINO A LA BRIGADA DE INGENEROS DE DESMINADO HUMANITARIO DEL EJERCITO NACIONAL Y SU UNIDAD TÁCTICA BIDEH 5, UBICADA EN EL MUNICIPIO DE MELGAR TOLIMA</t>
  </si>
  <si>
    <t>REDUCCION 15,00,000</t>
  </si>
  <si>
    <t>REDUCCION -15,000,000</t>
  </si>
  <si>
    <t xml:space="preserve">ADQUISICIÓN DE ELEMENTOS PARA EL SUMINISTRO DE CONSUMIBLES PARA LAS IMPRESORAS QUE PERTENECEN LA AGENCIA PRESIDENCIAL DE COOPERACIÓN INTERNACIONAL - APC COLOMBIA.
</t>
  </si>
  <si>
    <t>ADQUISICIÓN DE ELEMENTOS DE PAPELERÍA Y ÚTILES DE OFICINA PARA LA AGENCIAPRESIDENCIAL DE COOPERACIÓNINTERNACIONAL - APC COLOMBIA</t>
  </si>
  <si>
    <t>ADQUISICIÓN DE ELEMENTOS DE PAPELERÍA YÚTILES DE OFICINA PARA LA AGENCIAPRESIDENCIAL DE COOPERACIÓNINTERNACIONAL - APC COLOMBIA.</t>
  </si>
  <si>
    <t>ADQUISICIÓN DE ELEMENTOS DE PAPELERÍA YÚTILES DE OFICINA PARA LA AGENCIAPRESIDENCIAL DE COOPERACIÓNINTERNACIONAL - APC COLOMBIA</t>
  </si>
  <si>
    <t>Se identificó la necesidad de contratar el servicio integral de aseo, cafetería y mantenimiento de las instalaciones de APC-Colombia.</t>
  </si>
  <si>
    <t>28.331.819,57
3.178.739,81</t>
  </si>
  <si>
    <t>ADQUISICIÓN DE HERRAMIENTAS DE FERRETERÍA Y MATERIALES DE CONSTRUCCIÓN PARA LA UTILIZACIÓN EN ÁREAS OPERATIVAS EN LOS MUNICIPIOS ASIGNADOS A LA BRIGADA DE INGENIEROS DE DESMINADO HUMANITARIO</t>
  </si>
  <si>
    <t>ADQUISICIÓN DE SERVICIO INTEGRAL DE MANTENIMIENTO PREVENTIVO Y CORRECTIVO, INCLUIDO AUTO PARTES Y MANO DE OBRA CONFORME LOS TÉRMINOS DEL ACUERDO MARCO DE PRECIOS CCE-286-AMP-2020 PARA LOS VEHÍCULOS QUE CONFORMAN EL PARQUE AUTOMOTOR DE LA BRIGADA DE INGENIEROS DE DESMINADO HUMANITARIO Y SUS UNIDADES TÁCTICAS (EL MANTENIMIENTO DE LA PRESENTE SIMULACIÓN SE DEBE LLEVAR A CABO EN EL LUGAR DESCRITO EN EL ESTUDIO PREVIO)</t>
  </si>
  <si>
    <t>SE REQUIERE CONTRATAR LA SOLUCIÓN DE SOFTWARE SEDE ELECTRÓNICA QUE CUENTA CON SERVICIOS CIUDADANOS DIGITALES, GESTIÓN DE CIUDADANOS, TERCEROS, GESTOR DOCUMENTAL, PQRS Y EL ESQUEMA DE CONFIANZA DIGITAL PARA LA AGENCIA PRESIDENCIAL DE COOPERACIÓN INTERNACIONAL DE COLOMBIA - APC-COLOMBIA.</t>
  </si>
  <si>
    <t>27/03/2024
14/06/2024</t>
  </si>
  <si>
    <t>SE REQUIERE CONTRATAR ADQUISICIÓN Y RENOVACIÓN DE LICENCIA DE MICROSOFT PARA LA AGENCIA PRESIDENCIAL DE COOPERACIÓN INTERNACIONAL DE COLOMBIA - APC-COLOMBIA.</t>
  </si>
  <si>
    <t>CONTRATAR EL SUMINISTRO DE COMBUSTIBLE PARA EL PARQUE AUTOMOTOR DE LA AGENCIA PRESIDENCIAL DE COOPERACIÓN INTERNACIONAL DE COLOMBIA – APC COLOMBIA</t>
  </si>
  <si>
    <t xml:space="preserve">ADQUIRIR LOS EQUIPOS INFORMÁTICOS PARA LAS CAPACIDADES DE LOS SERVICIOS TECNOLÓGICOS Y CONEXIÓN CON LOS SISTEMAS DE INFORMACIÓN DE LOS PROCESOS INSTITUCIONALES DE APCCOLOMBIA. </t>
  </si>
  <si>
    <t>ADQUISICION DE ELEMENTOS PARA LA ADQUISICION DE GPS PARA LOS VEHICULOS QUE PERTENECEN A LA AGENCIA PRESIDENCIAL DE COOPERACION INTERNACIONAL - APC COLOMBIA.</t>
  </si>
  <si>
    <t xml:space="preserve">ADQUISICION DE TONER DE ALTO RENDIMIENTO, KIT DE MANTENIMIENTO (UNIDAD FUSORA) Y EL KIT ALIMENTADOR DE DOCUMENTOS PARA LA AGENCIA PRESIDENCIAL DE COOPERACION INTERNACIONAL - APC COLOMBIA </t>
  </si>
  <si>
    <t>ADQUISICIÓN DE TONER DE ALTO RENDIMIENTO, KIT DE MANTENIMIENTO (UNIDAD FUSORA) Y EL KIT ALIMENTADOR DE DOCUMENTOS PARA LA AGENCIA PRESIDENCIAL DE COOPERACIÓN INTERNACIONAL - APC COLOMBIA.</t>
  </si>
  <si>
    <t>ADQUISICIÓN DE SILLAS PARA LA SALA DE JUNTAS DE  LA AGENCIA PRESIDENCIAL DE COOPERACIÓN INTERNACIONAL</t>
  </si>
  <si>
    <t>ADQUISICIÓN DE ELEMENTOS DE PAPELERIA Y UTILES DE OFICINA PARA LA AGENCIA PRESIDENCIAL DE COOPERACIÓN INTERNACIONAL - APC COLOMBIA.</t>
  </si>
  <si>
    <t>MODIFICACIONES</t>
  </si>
  <si>
    <t>AUNAR ESFUERZOS TÉCNICOS, ADMINISTRATIVOS Y FINANCIEROS PARA LA CONSTITUCIÓN Y REGULACIÓN DE UN FONDO DENOMINADO FONDO APOYO A MOVILIDAD ESTUDIANTIL Y ACADÉMICA DE LA ALIANZA PACÍFICO APC COLOMBIA / ICETEX, DIRIGIDO A ESTUDIANTES, INVESTIGADORES Y DOCENTES EN LOS NIVELES DE PREGRADO (EN SUS MODALIDADES EN CARRERAS UNIVERSITARIAS Y CARRERAS TÉCNICAS Y TECNOLÓGICAS) Y DOCTORADO, CON EL FIN DE CONTRIBUIR A LA FORMACIÓN DE RECURSO HUMANO ALTAMENTE CALIFICADO, MEJORAR LA CALIDAD DE LA EDUCACIÓN</t>
  </si>
  <si>
    <t>AUNAR ESFUERZOS TÉCNICOS Y ADMINISTRATIVOS ENTRE APC- COLOMBIA Y EL MINISTERIO DEL DEPORTE PARA EJECUTAR LOS RECURSOS DESTINADOS A LOS PROYECTOS: (1) CARMEN DE BOLÍVAR EN LA JUGADA, PARA EL FORTALECIMIENTO DE LA INICIATIVA DEPORTIVA Y COMUNITARIA DE LA ESCUELA DEPORTIVA DEL CARMEN DE BOLÍVAR, LIDERADA POR LA FUNDACIÓN TIEMPO DE JUEGO Y (2) RE-RECONSTRUIR LA ESTRUCTURA DE LA VIDA A TRAVÉS DE LA ACTIVIDAD FÍSICA, EN EL MUNICIPIO DE SAN ONOFRE SUCRE", LIDERADO POR LA ASOCIACIÓN COLOMBIANA DE MUJER Y DEPORTE ASOMUJERY DEPORTE, APROBADOS POR UNESCO EN EL MARCO DE SU PROGRAMA DE PARTICIPACIÓN 2022 – 2023.</t>
  </si>
  <si>
    <t>AUNAR ESFUERZOS TÉCNICOS, OPERATIVOS Y FINANCIEROS ENTRE APC-COLOMBIA Y LA CÁMARA DE COMERCIO DE BOGOTÁ, CON EL FIN DE FORTALECER EL CONOCIMIENTO, LAS COMPETENCIAS Y LA APROPIACIÓN DE LA ECONOMÍA CIRCULAR EN AL MENOS 220 EMPRESAS DEL SECTOR MODA E IMPRESIÓN Y PACKAGING DE BOGOTÁ-REGIÓN</t>
  </si>
  <si>
    <t xml:space="preserve">AUNAR ESFUERZOS TÉCNICOS, OPERATIVOS Y FINANCIEROS ENTRE APC-COLOMBIA Y WILDLIFE CONSERVATION SOCIETY, CON EL FIN DE INCREMENTAR LAS HECTÁREAS DE MANEJO MEJORADO MEDIANTE EL MANTENIMIENTO DE BOSQUES EN PIE Y LA IMPLEMENTACIÓN DE PRÁCTICAS PRODUCTIVAS SOSTENIBLES CON EL FIN DE CONTRIBUIR EN LA PROTECCIÓN DEL RECURSO HÍDRICO EN LAS SUBCUENCAS AMOYÁ, SIQUILA Y CUCUANA, PERTENECIENTES A LA CUENCA DEL RÍO SALDAÑA, DEPARTAMENTO DEL TOLIMA. </t>
  </si>
  <si>
    <t>AUNAR ESFUERZOS TÉCNICOS, OPERATIVOS Y FINANCIEROS ENTRE APC-COLOMBIA Y LA FUNDACIÓN REDPRODEPAZ PARA INCENTIVAR LA PARTICIPACIÓN DE ORGANIZACIONES Y REDES COMUNITARIAS, EN TORNO A CONCEPTOS DE RECONCILIACIÓN Y CONSTRUCCIÓN DE PAZ, TOMANDO COMO PUNTO DE PARTIDA LOS HALLAZGOS Y RECOMENDACIONES DEL INFORME FINAL DE LA COMISIÓN DE LA VERDAD, CUALIFICANDO LOS DIÁLOGOS PERTINENTES, CON LÍDERES Y POBLADORES MÁS INFORMADOS Y CON AGENDAS CONSENSUADAS EN TORNO A LA RECONCILIACIÓN Y LA PAZ EN SUS TERRITO</t>
  </si>
  <si>
    <t xml:space="preserve">
AUNAR ESFUERZOS TÉCNICOS Y ADMINISTRATIVOS ENTRE APC-COLOMBIA Y EL MINISTERIO DE CULTURA, PARA REALIZAR EL ACOMPAÑAMIENTO TÉCNICO DEL PROYECTO "CORO DE LOS CIEN" QUE SERÁ EJECUTADO POR LA FUNDACIÓN NACIONAL BATUTA EN EL MARCO DE SU PROGRAMA DE PARTICIPACIÓN PARA EL BIENIO 2022-2023. IDENTIFICADO CON EL CÓDIGO 2240117131
</t>
  </si>
  <si>
    <t>AUNAR ESFUERZOS TÉCNICOS, ADMINISTRATIVOS Y FINANCIEROS PARA DESARROLLAR ACTIVIDADES DE FORTALECIMIENTO DE CAPACIDADES PARA LOS DISTINTOS ACTORES DEL ECOSISTEMA DE COOPERACIÓN INTERNACIONAL DEL PAÍS, A TRAVÉS DEL DISEÑO E IMPLEMENTACIÓN DE PROGRAMAS DE EDUCACIÓN NO FORMAL, ADECUADOS AL CONTEXTO ACTUAL, Y ORIENTADOS A LA COMPRENSIÓN TERRITORIAL DE LA ESTRATEGIA NACIONAL DE COOPERACIÓN INTERNACIONAL-ENCI</t>
  </si>
  <si>
    <t>13/10/2023 </t>
  </si>
  <si>
    <t xml:space="preserve">	AUNAR ESFUERZOS TÉCNICOS Y ADMINISTRATIVOS PARA QUE LA AGENCIA PRESIDENCIAL DE COOPERACIÓN INTERNACIONAL DE COLOMBIA IMPLEMENTE Y OFREZCA DENTRO DEL HUB DE GESTION DEL CONOCIMIENTO DEL CAMPUS DE LA COOPERACIÓN SUR SUR, EL CURSO CORTO DE "DIAGNÓSTICO, PREVENCIÓN, CONTENCIÓN Y MANEJO EL MARCHITAMIENTO POR FUSARIUM FOC R4T" PREPARADO POR AGROSAVIA, DIRIGIDO A SOCIOS DEL SUR GLOBAL</t>
  </si>
  <si>
    <t>AUNAR ESFUERZOS TÉCNICOS, OPERATIVOS Y FINANCIEROS ENTRE APC-COLOMBIA Y AMPII CANKE PARA CONTRIBUIR AL FORTALECIMIENTO DE LA GOBERNANZA TERRITORIAL DE LAS COMUNIDADES INDÍGENAS DE LA ASOCIACIÓN AMPII CANKE MEDIANTE LA IMPLEMENTACIÓN DE ESTRATEGIAS PARA EL DESARROLLO SOSTENIBLE, LA EQUIDAD DE GÉNERO Y LA PROTECCIÓN COLECTIVA DEL TERRITORIO.</t>
  </si>
  <si>
    <t>AUNAR ESFUERZOS TÉCNICOS Y ADMINISTRATIVOS ENTRE APC COLOMBIA Y EL MINISTERIO DE SALUD Y PROTECCIÓN SOCIAL PARA EJECUTAR LAS ACCIONES TENDIENTES AL DESARROLLO DEL COMPONENTE NO 1 EN EL MARCO DEL CONVENIO DE COOPERACIÓN TÉCNICA NO REEMBOLSABLE ATN ER 19158 CO</t>
  </si>
  <si>
    <t>AUNAR ESFUERZOS TÉCNICOS, ADMINISTRATIVOS Y FINANCIEROS PARA LA CONSTITUCIÓN Y REGULACIÓN DE UN FONDO DENOMINADO FONDO APOYO A MOVILIDAD ESTUDIANTIL Y ACADÉMICA DE LA ALIANZA PACÍFICO – APC-COLOMBIA / ICETEX, DIRIGIDO A ESTUDIANTES, INVESTIGADORES Y DOCENTES EN LOS NIVELES DE PREGRADO (EN SUS MODALIDADES EN CARRERAS UNIVERSITARIAS Y CARRERAS TÉCNICAS Y TECNOLÓGICAS)   Y DOCTORADO, CON EL FIN DE CONTRIBUIR A LA FORMACIÓN DE RECURSO HUMANO ALTAMENTE CALIFICADO, MEJORAR LA CALIDAD DE LA EDUCACIÓN SUPERIOR, Y FORTALECER LA CAPACIDAD INVESTIGATIVA DE LOS PAÍSES PERTENECIENTES A LA ALIANZA PACÍFICO</t>
  </si>
  <si>
    <t>convenio 08 minuto de dios</t>
  </si>
  <si>
    <t xml:space="preserve">014 y 056 convenios </t>
  </si>
  <si>
    <t>01 invias</t>
  </si>
  <si>
    <t>MEDICAMENTOS</t>
  </si>
  <si>
    <t xml:space="preserve">130-2021 aXA COLPATRIA </t>
  </si>
  <si>
    <t>CAF ASESORES</t>
  </si>
  <si>
    <t>UNIFORMES COMPLETOS</t>
  </si>
  <si>
    <t>068 - viceras</t>
  </si>
  <si>
    <t>DRONES</t>
  </si>
  <si>
    <t xml:space="preserve"> </t>
  </si>
  <si>
    <t>PORCENTAJE DE EJECUCCION</t>
  </si>
  <si>
    <t>PROCESOS CONTRACTUALES 2023</t>
  </si>
  <si>
    <t>Actulizado por el proceso de gestión contratual 
Fechade actualización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</si>
</sst>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2" x14ac:knownFonts="1">
    <font>
      <sz val="11"/>
      <color theme="1"/>
      <name val="Arial"/>
    </font>
    <font>
      <u/>
      <sz val="11"/>
      <color theme="10"/>
      <name val="Arial"/>
      <family val="2"/>
    </font>
    <font>
      <sz val="11"/>
      <color theme="1"/>
      <name val="Arial"/>
      <family val="2"/>
    </font>
    <font>
      <sz val="12"/>
      <color theme="1"/>
      <name val="Arial Narrow"/>
      <family val="2"/>
    </font>
    <font>
      <sz val="12"/>
      <color rgb="FF000000"/>
      <name val="Arial"/>
      <family val="2"/>
    </font>
    <font>
      <b/>
      <sz val="12"/>
      <color theme="1"/>
      <name val="Arial"/>
      <family val="2"/>
    </font>
    <font>
      <b/>
      <sz val="12"/>
      <color rgb="FF000000"/>
      <name val="Arial"/>
      <family val="2"/>
    </font>
    <font>
      <sz val="12"/>
      <color theme="1"/>
      <name val="Arial"/>
      <family val="2"/>
    </font>
    <font>
      <sz val="12"/>
      <color rgb="FFFF0000"/>
      <name val="Arial"/>
      <family val="2"/>
    </font>
    <font>
      <sz val="12"/>
      <color rgb="FF1155CC"/>
      <name val="Arial"/>
      <family val="2"/>
    </font>
    <font>
      <b/>
      <sz val="12"/>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cellStyleXfs>
  <cellXfs count="95">
    <xf numFmtId="0" fontId="0" fillId="0" borderId="0" xfId="0"/>
    <xf numFmtId="0" fontId="4" fillId="2" borderId="0" xfId="0" applyFont="1" applyFill="1"/>
    <xf numFmtId="0" fontId="4" fillId="2" borderId="0" xfId="0" applyFont="1" applyFill="1" applyBorder="1"/>
    <xf numFmtId="0" fontId="5" fillId="2" borderId="4" xfId="0" applyFont="1" applyFill="1" applyBorder="1" applyAlignment="1">
      <alignment horizontal="left" vertical="top" wrapText="1"/>
    </xf>
    <xf numFmtId="4" fontId="5" fillId="2" borderId="4" xfId="0" applyNumberFormat="1" applyFont="1" applyFill="1" applyBorder="1" applyAlignment="1">
      <alignment horizontal="left" vertical="top" wrapText="1"/>
    </xf>
    <xf numFmtId="0" fontId="6" fillId="2" borderId="3" xfId="0" applyFont="1" applyFill="1" applyBorder="1" applyAlignment="1">
      <alignment horizontal="left" vertical="top" wrapText="1"/>
    </xf>
    <xf numFmtId="0" fontId="5" fillId="2" borderId="0" xfId="0" applyFont="1" applyFill="1" applyAlignment="1">
      <alignment horizontal="left" vertical="top" wrapText="1"/>
    </xf>
    <xf numFmtId="14" fontId="7" fillId="2" borderId="1"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9" fontId="7" fillId="2" borderId="2" xfId="0"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7" fillId="2" borderId="0" xfId="0" applyFont="1" applyFill="1" applyAlignment="1">
      <alignment horizontal="left" vertical="top" wrapText="1"/>
    </xf>
    <xf numFmtId="4" fontId="7" fillId="2" borderId="1" xfId="0" applyNumberFormat="1" applyFont="1" applyFill="1" applyBorder="1" applyAlignment="1">
      <alignment horizontal="left" vertical="top" wrapText="1"/>
    </xf>
    <xf numFmtId="14" fontId="4" fillId="2" borderId="1" xfId="0" applyNumberFormat="1" applyFont="1" applyFill="1" applyBorder="1" applyAlignment="1">
      <alignment horizontal="left" vertical="top" wrapText="1"/>
    </xf>
    <xf numFmtId="0" fontId="4" fillId="2" borderId="1" xfId="0" applyFont="1" applyFill="1" applyBorder="1" applyAlignment="1">
      <alignment horizontal="left" vertical="top" wrapText="1"/>
    </xf>
    <xf numFmtId="0" fontId="7" fillId="2" borderId="0" xfId="0" applyFont="1" applyFill="1" applyAlignment="1">
      <alignment horizontal="left" vertical="top"/>
    </xf>
    <xf numFmtId="0" fontId="8" fillId="2" borderId="0" xfId="0" applyFont="1" applyFill="1"/>
    <xf numFmtId="0" fontId="8" fillId="2" borderId="0" xfId="0" applyFont="1" applyFill="1" applyBorder="1"/>
    <xf numFmtId="14" fontId="8" fillId="2" borderId="0" xfId="0" applyNumberFormat="1" applyFont="1" applyFill="1" applyBorder="1" applyAlignment="1">
      <alignment horizontal="center" vertical="center" wrapText="1"/>
    </xf>
    <xf numFmtId="0" fontId="8" fillId="2" borderId="0" xfId="0" applyFont="1" applyFill="1" applyBorder="1" applyAlignment="1">
      <alignment horizontal="left" vertical="center" wrapText="1"/>
    </xf>
    <xf numFmtId="4" fontId="8" fillId="2"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4" fontId="8" fillId="2" borderId="0" xfId="0" applyNumberFormat="1" applyFont="1" applyFill="1" applyBorder="1"/>
    <xf numFmtId="14" fontId="4" fillId="2" borderId="0" xfId="0" applyNumberFormat="1" applyFont="1" applyFill="1" applyBorder="1" applyAlignment="1">
      <alignment horizontal="center" vertical="center" wrapText="1"/>
    </xf>
    <xf numFmtId="0" fontId="4" fillId="2" borderId="0" xfId="0" applyFont="1" applyFill="1" applyBorder="1" applyAlignment="1">
      <alignment horizontal="left" vertical="center" wrapText="1"/>
    </xf>
    <xf numFmtId="4" fontId="4"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4" fontId="7" fillId="2" borderId="0" xfId="0" applyNumberFormat="1" applyFont="1" applyFill="1" applyBorder="1"/>
    <xf numFmtId="0" fontId="7" fillId="2" borderId="0" xfId="0" applyFont="1" applyFill="1" applyBorder="1"/>
    <xf numFmtId="4" fontId="4" fillId="2" borderId="0" xfId="0" applyNumberFormat="1" applyFont="1" applyFill="1" applyBorder="1"/>
    <xf numFmtId="14"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4"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4" fontId="7" fillId="2" borderId="0" xfId="0" applyNumberFormat="1" applyFont="1" applyFill="1"/>
    <xf numFmtId="0" fontId="7" fillId="2" borderId="0" xfId="0" applyFont="1" applyFill="1"/>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 fontId="4" fillId="2" borderId="0" xfId="0" applyNumberFormat="1" applyFont="1" applyFill="1"/>
    <xf numFmtId="14" fontId="9" fillId="2" borderId="1" xfId="0" applyNumberFormat="1" applyFont="1" applyFill="1" applyBorder="1" applyAlignment="1">
      <alignment horizontal="center" vertical="center" wrapText="1"/>
    </xf>
    <xf numFmtId="0" fontId="7" fillId="2" borderId="0" xfId="0" applyFont="1" applyFill="1" applyAlignment="1">
      <alignment horizontal="left"/>
    </xf>
    <xf numFmtId="0" fontId="4" fillId="2" borderId="0" xfId="0" applyFont="1" applyFill="1" applyAlignment="1">
      <alignment horizontal="left" vertical="center"/>
    </xf>
    <xf numFmtId="0" fontId="4" fillId="2" borderId="0" xfId="0" applyFont="1" applyFill="1" applyAlignment="1">
      <alignment horizontal="left"/>
    </xf>
    <xf numFmtId="0" fontId="4" fillId="2" borderId="0" xfId="0" applyFont="1" applyFill="1" applyBorder="1" applyAlignment="1">
      <alignment horizontal="left"/>
    </xf>
    <xf numFmtId="0" fontId="6" fillId="2" borderId="3" xfId="0" applyFont="1" applyFill="1" applyBorder="1" applyAlignment="1">
      <alignment horizontal="left" vertical="center" wrapText="1"/>
    </xf>
    <xf numFmtId="43" fontId="6" fillId="2" borderId="3" xfId="0" applyNumberFormat="1" applyFont="1" applyFill="1" applyBorder="1" applyAlignment="1">
      <alignment horizontal="left" vertical="center" wrapText="1"/>
    </xf>
    <xf numFmtId="0" fontId="10" fillId="2"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6" fillId="3" borderId="3" xfId="0" applyFont="1" applyFill="1" applyBorder="1" applyAlignment="1">
      <alignment horizontal="left" vertical="center" wrapText="1"/>
    </xf>
    <xf numFmtId="14" fontId="4" fillId="2" borderId="2" xfId="0" applyNumberFormat="1" applyFont="1" applyFill="1" applyBorder="1" applyAlignment="1">
      <alignment horizontal="left" vertical="center" wrapText="1"/>
    </xf>
    <xf numFmtId="43" fontId="4" fillId="2" borderId="2" xfId="0" applyNumberFormat="1" applyFont="1" applyFill="1" applyBorder="1" applyAlignment="1">
      <alignment horizontal="left" vertical="center" wrapText="1"/>
    </xf>
    <xf numFmtId="14" fontId="4" fillId="2" borderId="1" xfId="0" applyNumberFormat="1" applyFont="1" applyFill="1" applyBorder="1" applyAlignment="1">
      <alignment horizontal="left" vertical="center" wrapText="1"/>
    </xf>
    <xf numFmtId="14" fontId="7" fillId="2" borderId="2" xfId="0" applyNumberFormat="1" applyFont="1" applyFill="1" applyBorder="1" applyAlignment="1">
      <alignment horizontal="left" vertical="center" wrapText="1"/>
    </xf>
    <xf numFmtId="9" fontId="7" fillId="2" borderId="2" xfId="0" applyNumberFormat="1" applyFont="1" applyFill="1" applyBorder="1" applyAlignment="1">
      <alignment horizontal="left" vertical="center" wrapText="1"/>
    </xf>
    <xf numFmtId="0" fontId="4" fillId="3" borderId="2" xfId="0" applyFont="1" applyFill="1" applyBorder="1" applyAlignment="1">
      <alignment horizontal="left" vertical="center" wrapText="1"/>
    </xf>
    <xf numFmtId="43" fontId="4" fillId="2" borderId="1" xfId="0" applyNumberFormat="1" applyFont="1" applyFill="1" applyBorder="1" applyAlignment="1">
      <alignment horizontal="left" vertical="center" wrapText="1"/>
    </xf>
    <xf numFmtId="14" fontId="7" fillId="2" borderId="1" xfId="0" applyNumberFormat="1" applyFont="1" applyFill="1" applyBorder="1" applyAlignment="1">
      <alignment horizontal="left" vertical="center" wrapText="1"/>
    </xf>
    <xf numFmtId="0" fontId="4" fillId="2" borderId="0" xfId="0" applyFont="1" applyFill="1" applyAlignment="1">
      <alignment horizontal="left" vertical="center" wrapText="1"/>
    </xf>
    <xf numFmtId="14" fontId="11" fillId="2" borderId="1" xfId="0" applyNumberFormat="1" applyFont="1" applyFill="1" applyBorder="1" applyAlignment="1">
      <alignment horizontal="left" vertical="center" wrapText="1"/>
    </xf>
    <xf numFmtId="43" fontId="4" fillId="2" borderId="1" xfId="0" applyNumberFormat="1" applyFont="1" applyFill="1" applyBorder="1" applyAlignment="1">
      <alignment horizontal="left" vertical="center"/>
    </xf>
    <xf numFmtId="14" fontId="4" fillId="2" borderId="2" xfId="0" applyNumberFormat="1" applyFont="1" applyFill="1" applyBorder="1" applyAlignment="1">
      <alignment horizontal="left" vertical="center"/>
    </xf>
    <xf numFmtId="43" fontId="4" fillId="2" borderId="2" xfId="0" applyNumberFormat="1" applyFont="1" applyFill="1" applyBorder="1" applyAlignment="1">
      <alignment horizontal="left" vertical="center"/>
    </xf>
    <xf numFmtId="14" fontId="4" fillId="2" borderId="1" xfId="0" applyNumberFormat="1" applyFont="1" applyFill="1" applyBorder="1" applyAlignment="1">
      <alignment horizontal="left" vertical="center"/>
    </xf>
    <xf numFmtId="14" fontId="11" fillId="2" borderId="1" xfId="0" applyNumberFormat="1" applyFont="1" applyFill="1" applyBorder="1" applyAlignment="1">
      <alignment horizontal="left" vertical="center"/>
    </xf>
    <xf numFmtId="43" fontId="7" fillId="2" borderId="1" xfId="0" applyNumberFormat="1" applyFont="1" applyFill="1" applyBorder="1" applyAlignment="1">
      <alignment horizontal="left" vertical="center" wrapText="1"/>
    </xf>
    <xf numFmtId="43" fontId="7" fillId="2" borderId="1" xfId="0" applyNumberFormat="1" applyFont="1" applyFill="1" applyBorder="1" applyAlignment="1">
      <alignment horizontal="left" vertical="center"/>
    </xf>
    <xf numFmtId="14" fontId="7" fillId="2" borderId="1" xfId="0" applyNumberFormat="1" applyFont="1" applyFill="1" applyBorder="1" applyAlignment="1">
      <alignment horizontal="left" vertical="center"/>
    </xf>
    <xf numFmtId="43" fontId="4" fillId="2" borderId="5" xfId="0" applyNumberFormat="1" applyFont="1" applyFill="1" applyBorder="1" applyAlignment="1">
      <alignment horizontal="left" vertical="center"/>
    </xf>
    <xf numFmtId="43" fontId="4" fillId="2" borderId="7" xfId="0" applyNumberFormat="1" applyFont="1" applyFill="1" applyBorder="1" applyAlignment="1">
      <alignment horizontal="left" vertical="center"/>
    </xf>
    <xf numFmtId="0" fontId="4" fillId="2" borderId="6"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1" xfId="0" applyFont="1" applyFill="1" applyBorder="1" applyAlignment="1">
      <alignment horizontal="left" vertical="center" wrapText="1"/>
    </xf>
    <xf numFmtId="43" fontId="11" fillId="2" borderId="1" xfId="0" applyNumberFormat="1" applyFont="1" applyFill="1" applyBorder="1" applyAlignment="1">
      <alignment horizontal="left" vertical="center"/>
    </xf>
    <xf numFmtId="0" fontId="6" fillId="2" borderId="0" xfId="0" applyFont="1" applyFill="1" applyAlignment="1">
      <alignment horizontal="left"/>
    </xf>
    <xf numFmtId="43" fontId="4" fillId="2" borderId="0" xfId="0" applyNumberFormat="1" applyFont="1" applyFill="1" applyAlignment="1">
      <alignment horizontal="left"/>
    </xf>
    <xf numFmtId="0" fontId="11" fillId="2" borderId="0" xfId="0" applyFont="1" applyFill="1" applyAlignment="1">
      <alignment horizontal="left"/>
    </xf>
    <xf numFmtId="0" fontId="4" fillId="3" borderId="0" xfId="0" applyFont="1" applyFill="1" applyAlignment="1">
      <alignment horizontal="left"/>
    </xf>
    <xf numFmtId="0" fontId="11"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3" borderId="8" xfId="0" applyFont="1" applyFill="1" applyBorder="1" applyAlignment="1">
      <alignment horizontal="left" vertical="center" wrapText="1"/>
    </xf>
    <xf numFmtId="4" fontId="4" fillId="2" borderId="1" xfId="0" applyNumberFormat="1" applyFont="1" applyFill="1" applyBorder="1" applyAlignment="1">
      <alignment horizontal="left" vertical="center" wrapText="1"/>
    </xf>
    <xf numFmtId="9" fontId="4" fillId="2" borderId="2" xfId="0" applyNumberFormat="1" applyFont="1" applyFill="1" applyBorder="1" applyAlignment="1">
      <alignment horizontal="left" vertical="center" wrapText="1"/>
    </xf>
    <xf numFmtId="4" fontId="11" fillId="2" borderId="1" xfId="0" applyNumberFormat="1" applyFont="1" applyFill="1" applyBorder="1" applyAlignment="1">
      <alignment horizontal="left" vertical="center" wrapText="1"/>
    </xf>
    <xf numFmtId="0" fontId="8" fillId="2" borderId="0" xfId="0" applyFont="1" applyFill="1" applyAlignment="1">
      <alignment horizontal="left"/>
    </xf>
    <xf numFmtId="3" fontId="7" fillId="2" borderId="1" xfId="0" applyNumberFormat="1" applyFont="1" applyFill="1" applyBorder="1" applyAlignment="1">
      <alignment horizontal="left" vertical="top" wrapText="1"/>
    </xf>
    <xf numFmtId="43" fontId="4" fillId="2" borderId="5" xfId="0" applyNumberFormat="1" applyFont="1" applyFill="1" applyBorder="1" applyAlignment="1">
      <alignment horizontal="left" vertical="center"/>
    </xf>
    <xf numFmtId="43" fontId="4" fillId="2" borderId="2" xfId="0" applyNumberFormat="1" applyFont="1" applyFill="1" applyBorder="1" applyAlignment="1">
      <alignment horizontal="left" vertical="center"/>
    </xf>
    <xf numFmtId="43" fontId="4" fillId="2" borderId="5" xfId="0" applyNumberFormat="1" applyFont="1" applyFill="1" applyBorder="1" applyAlignment="1">
      <alignment horizontal="left" vertical="center" wrapText="1"/>
    </xf>
    <xf numFmtId="43" fontId="4" fillId="2" borderId="2" xfId="0" applyNumberFormat="1" applyFont="1" applyFill="1" applyBorder="1" applyAlignment="1">
      <alignment horizontal="left" vertical="center" wrapText="1"/>
    </xf>
    <xf numFmtId="0" fontId="7" fillId="0" borderId="9" xfId="0" applyFont="1" applyFill="1" applyBorder="1" applyAlignment="1">
      <alignment horizontal="left"/>
    </xf>
    <xf numFmtId="0" fontId="7" fillId="0" borderId="0" xfId="0" applyFont="1" applyFill="1" applyBorder="1" applyAlignment="1">
      <alignment horizontal="left" wrapText="1"/>
    </xf>
    <xf numFmtId="0" fontId="3" fillId="0" borderId="9" xfId="0" applyFont="1" applyFill="1" applyBorder="1" applyAlignment="1">
      <alignment horizontal="center"/>
    </xf>
  </cellXfs>
  <cellStyles count="4">
    <cellStyle name="Hyperlink" xfId="1"/>
    <cellStyle name="Hyperlink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68535</xdr:colOff>
      <xdr:row>0</xdr:row>
      <xdr:rowOff>102395</xdr:rowOff>
    </xdr:from>
    <xdr:ext cx="1150665" cy="526255"/>
    <xdr:pic>
      <xdr:nvPicPr>
        <xdr:cNvPr id="2" name="image2.png" descr="Captura de imagen: Donde se visualiza el escudo de Colombia y la Sigla de la APC Colombia, en blanco y negro" title="LOGOTIPO INSTITUCIONAL "/>
        <xdr:cNvPicPr/>
      </xdr:nvPicPr>
      <xdr:blipFill>
        <a:blip xmlns:r="http://schemas.openxmlformats.org/officeDocument/2006/relationships" r:embed="rId1"/>
        <a:srcRect/>
        <a:stretch>
          <a:fillRect/>
        </a:stretch>
      </xdr:blipFill>
      <xdr:spPr>
        <a:xfrm>
          <a:off x="68535" y="102395"/>
          <a:ext cx="1150665" cy="526255"/>
        </a:xfrm>
        <a:prstGeom prst="rect">
          <a:avLst/>
        </a:prstGeom>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68535</xdr:colOff>
      <xdr:row>0</xdr:row>
      <xdr:rowOff>35720</xdr:rowOff>
    </xdr:from>
    <xdr:ext cx="1150665" cy="526255"/>
    <xdr:pic>
      <xdr:nvPicPr>
        <xdr:cNvPr id="3" name="image2.png" descr="Captura de imagen: Donde se visualiza el escudo de Colombia y la Sigla de la APC Colombia, en blanco y negro" title="LOGOTIPO INSTITUCIONAL "/>
        <xdr:cNvPicPr/>
      </xdr:nvPicPr>
      <xdr:blipFill>
        <a:blip xmlns:r="http://schemas.openxmlformats.org/officeDocument/2006/relationships" r:embed="rId1"/>
        <a:srcRect/>
        <a:stretch>
          <a:fillRect/>
        </a:stretch>
      </xdr:blipFill>
      <xdr:spPr>
        <a:xfrm>
          <a:off x="68535" y="35720"/>
          <a:ext cx="1150665" cy="526255"/>
        </a:xfrm>
        <a:prstGeom prst="rect">
          <a:avLst/>
        </a:prstGeom>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68535</xdr:colOff>
      <xdr:row>0</xdr:row>
      <xdr:rowOff>35720</xdr:rowOff>
    </xdr:from>
    <xdr:ext cx="1150665" cy="526255"/>
    <xdr:pic>
      <xdr:nvPicPr>
        <xdr:cNvPr id="2" name="image2.png" descr="Captura de imagen: Donde se visualiza el escudo de Colombia y la Sigla de la APC Colombia, en blanco y negro" title="LOGOTIPO INSTITUCIONAL "/>
        <xdr:cNvPicPr/>
      </xdr:nvPicPr>
      <xdr:blipFill>
        <a:blip xmlns:r="http://schemas.openxmlformats.org/officeDocument/2006/relationships" r:embed="rId1"/>
        <a:srcRect/>
        <a:stretch>
          <a:fillRect/>
        </a:stretch>
      </xdr:blipFill>
      <xdr:spPr>
        <a:xfrm>
          <a:off x="68535" y="35720"/>
          <a:ext cx="1150665" cy="526255"/>
        </a:xfrm>
        <a:prstGeom prst="rect">
          <a:avLst/>
        </a:prstGeom>
        <a:ln/>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7C860A06-D7A6-4D86-8D1E-A1DEC79E9B37}"/>
</namedSheetViews>
</file>

<file path=xl/persons/person.xml><?xml version="1.0" encoding="utf-8"?>
<personList xmlns="http://schemas.microsoft.com/office/spreadsheetml/2018/threadedcomments" xmlns:x="http://schemas.openxmlformats.org/spreadsheetml/2006/main">
  <person displayName="Martha Isabel Garcia Ramirez" id="{05B6B8FB-80C1-42A8-9B94-2F2F315B8947}" userId="S::marthagarcia@apccolombia.gov.co::d57e15ee-90e9-4d1b-a869-ba212b96e9e9" providerId="AD"/>
  <person displayName="Angela Andrea Aguirre Rueda" id="{D9A76D7F-B07B-4A34-ACF3-9CEF24CC0D4F}" userId="S::angelaaguirre@apccolombia.gov.co::5b548413-3a6d-41a9-9856-cc3536ab6545"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30" dT="2023-10-30T20:55:11.14" personId="{05B6B8FB-80C1-42A8-9B94-2F2F315B8947}" id="{69839FFA-B4E0-4FCC-A037-D9E6A35A12C9}">
    <text xml:space="preserve">confimar esta asignación
</text>
  </threadedComment>
  <threadedComment ref="E80" dT="2023-10-31T20:37:02.82" personId="{05B6B8FB-80C1-42A8-9B94-2F2F315B8947}" id="{D02FCA52-8EDD-4084-AF10-8624830C3B8D}">
    <text>contrato previsto hasta el 12 de diciembre de 2023, solicitud de terminación anticipada a partir del 1 de noviembre de 2023 radicado 20235000010922 del 30/10/2023</text>
  </threadedComment>
  <threadedComment ref="R84" dT="2023-12-01T23:11:11.63" personId="{D9A76D7F-B07B-4A34-ACF3-9CEF24CC0D4F}" id="{6C474211-240F-4016-B0D7-C050503AAFBA}">
    <text>Fecha terminación inicial 30/12/2023 , terminación anticipada 30/11/2023</text>
  </threadedComment>
  <threadedComment ref="E96" dT="2023-12-01T23:11:52.48" personId="{D9A76D7F-B07B-4A34-ACF3-9CEF24CC0D4F}" id="{42097F47-B640-483A-A918-105248551A30}">
    <text>Fecha terminación inicial 25/12/2023 , terminación anticipada 30/11/2023</text>
  </threadedComment>
  <threadedComment ref="R106" dT="2023-12-01T23:16:38.54" personId="{D9A76D7F-B07B-4A34-ACF3-9CEF24CC0D4F}" id="{D6F622AA-941F-4D96-AB31-8A878A609139}">
    <text>Terminación inicial 23/11/2023 - Terminación Anticipada 21/11/2023</text>
  </threadedComment>
  <threadedComment ref="E114" dT="2023-10-31T19:26:29.99" personId="{05B6B8FB-80C1-42A8-9B94-2F2F315B8947}" id="{7758612C-E36A-4756-983F-04BF6634AD3E}">
    <text>solicitud terminación prevista 28/12/2023 anticipada
28/10/2023</text>
  </threadedComment>
  <threadedComment ref="E130" dT="2023-12-01T23:19:16.18" personId="{D9A76D7F-B07B-4A34-ACF3-9CEF24CC0D4F}" id="{2BD9BE51-814C-48A1-82A2-56B8238868E4}">
    <text>Terminación inicial 30/12/2023 - Terminación anticipada 30/11/2023</text>
  </threadedComment>
  <threadedComment ref="R130" dT="2023-12-01T23:19:16.18" personId="{D9A76D7F-B07B-4A34-ACF3-9CEF24CC0D4F}" id="{13C4594B-D59E-4D08-82C1-B998CD0DE991}">
    <text>Terminación inicial 30/12/2023 - Terminación anticipada 30/11/2023</text>
  </threadedComment>
</ThreadedComments>
</file>

<file path=xl/threadedComments/threadedComment2.xml><?xml version="1.0" encoding="utf-8"?>
<ThreadedComments xmlns="http://schemas.microsoft.com/office/spreadsheetml/2018/threadedcomments" xmlns:x="http://schemas.openxmlformats.org/spreadsheetml/2006/main">
  <threadedComment ref="E2" dT="2022-07-01T16:21:00.47" personId="{D9A76D7F-B07B-4A34-ACF3-9CEF24CC0D4F}" id="{49F71D42-CACB-4A3E-A109-D26D1FE52D21}">
    <text>Terminación inicial 20 de julio 2022, terminación anticipada 30 de junio 2022</text>
  </threadedComment>
  <threadedComment ref="E4" dT="2022-07-01T16:22:16.85" personId="{D9A76D7F-B07B-4A34-ACF3-9CEF24CC0D4F}" id="{865BF165-BC0C-4414-BD30-DE039AA2C6A1}">
    <text>Terminación inicial 17 de julio 2022, Terminación anticipada al 24 de junio 2022</text>
  </threadedComment>
  <threadedComment ref="E5" dT="2022-07-01T16:22:16.85" personId="{D9A76D7F-B07B-4A34-ACF3-9CEF24CC0D4F}" id="{96C73F00-99F5-4697-81D0-4C430C4B9926}">
    <text>Terminación inicial 17 de julio 2022, Terminación anticipada al 24 de junio 2022</text>
  </threadedComment>
  <threadedComment ref="E8" dT="2022-07-06T14:57:26.14" personId="{D9A76D7F-B07B-4A34-ACF3-9CEF24CC0D4F}" id="{25CB4DAB-DD7A-46A5-9034-D8EAC6B87935}">
    <text>Terminación inicial 31 de julio 2021, terminación anticipada hasta el 05 de julio 2022 inclusive</text>
  </threadedComment>
  <threadedComment ref="E12" dT="2022-07-01T16:21:00.47" personId="{D9A76D7F-B07B-4A34-ACF3-9CEF24CC0D4F}" id="{CA51F87C-E7AC-4275-A7ED-BB138FA324CA}">
    <text>Terminación inicial 20 de julio 2022, terminación anticipada 30 de junio 2022</text>
  </threadedComment>
  <threadedComment ref="E123" dT="2021-12-30T20:12:23.62" personId="{D9A76D7F-B07B-4A34-ACF3-9CEF24CC0D4F}" id="{218134B0-E1D5-428B-BA47-5D3E36D0BD6F}">
    <text>Fecha inicial de terminación 31 de diciembre 2021, terminación anticipada al 30 de diciembre 2021</text>
  </threadedComment>
  <threadedComment ref="E124" dT="2021-12-31T13:49:14.50" personId="{D9A76D7F-B07B-4A34-ACF3-9CEF24CC0D4F}" id="{42CE35A5-8FD2-44A9-BF10-8948984E4D7A}">
    <text>Fecha inicial de terminación 31 de diciembre 2021, terminación anticipada al 30 de diciembre 2021
30 de diciembre de 2021 15:12</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144" Type="http://schemas.microsoft.com/office/2019/04/relationships/namedSheetView" Target="../namedSheetViews/namedSheetView1.xml"/><Relationship Id="rId143"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12" Type="http://schemas.microsoft.com/office/2017/10/relationships/threadedComment" Target="../threadedComments/threadedComment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62"/>
  <sheetViews>
    <sheetView tabSelected="1" zoomScaleNormal="100" workbookViewId="0">
      <selection activeCell="D5" sqref="D5"/>
    </sheetView>
  </sheetViews>
  <sheetFormatPr baseColWidth="10" defaultColWidth="19" defaultRowHeight="26.25" customHeight="1" x14ac:dyDescent="0.2"/>
  <cols>
    <col min="1" max="2" width="19" style="44"/>
    <col min="3" max="3" width="19" style="43"/>
    <col min="4" max="7" width="19" style="76"/>
    <col min="8" max="8" width="19" style="77"/>
    <col min="9" max="10" width="19" style="42"/>
    <col min="11" max="16384" width="19" style="44"/>
  </cols>
  <sheetData>
    <row r="1" spans="1:24" ht="54" customHeight="1" x14ac:dyDescent="0.2">
      <c r="A1" s="92"/>
      <c r="B1" s="92"/>
      <c r="C1" s="92"/>
      <c r="D1" s="92"/>
      <c r="E1" s="92"/>
      <c r="F1" s="92"/>
      <c r="G1" s="92"/>
      <c r="H1" s="92"/>
      <c r="I1" s="92"/>
      <c r="J1" s="92"/>
      <c r="K1" s="92"/>
      <c r="L1" s="92"/>
      <c r="M1" s="92"/>
      <c r="N1" s="92"/>
      <c r="O1" s="92"/>
      <c r="P1" s="92"/>
      <c r="Q1" s="92"/>
      <c r="R1" s="92"/>
      <c r="S1" s="92"/>
      <c r="T1" s="92"/>
      <c r="U1" s="92"/>
    </row>
    <row r="2" spans="1:24" s="45" customFormat="1" ht="27.75" customHeight="1" x14ac:dyDescent="0.2">
      <c r="A2" s="93" t="s">
        <v>226</v>
      </c>
      <c r="B2" s="93"/>
      <c r="C2" s="93"/>
      <c r="D2" s="93"/>
      <c r="E2" s="93"/>
      <c r="F2" s="93"/>
      <c r="G2" s="93"/>
      <c r="H2" s="93"/>
      <c r="I2" s="93"/>
      <c r="J2" s="93"/>
      <c r="K2" s="93"/>
      <c r="L2" s="93"/>
      <c r="M2" s="93"/>
      <c r="N2" s="93"/>
      <c r="O2" s="93"/>
      <c r="P2" s="93"/>
      <c r="Q2" s="93"/>
      <c r="R2" s="93"/>
      <c r="S2" s="93"/>
      <c r="T2" s="93"/>
      <c r="U2" s="93"/>
    </row>
    <row r="3" spans="1:24" s="45" customFormat="1" ht="15" customHeight="1" thickBot="1" x14ac:dyDescent="0.25">
      <c r="A3" s="93" t="s">
        <v>225</v>
      </c>
      <c r="B3" s="93"/>
      <c r="C3" s="93"/>
      <c r="D3" s="93"/>
      <c r="E3" s="93"/>
      <c r="F3" s="93"/>
      <c r="G3" s="93"/>
      <c r="H3" s="93"/>
      <c r="I3" s="93"/>
      <c r="J3" s="93"/>
      <c r="K3" s="93"/>
      <c r="L3" s="93"/>
      <c r="M3" s="93"/>
      <c r="N3" s="93"/>
      <c r="O3" s="93"/>
      <c r="P3" s="93"/>
      <c r="Q3" s="93"/>
      <c r="R3" s="93"/>
      <c r="S3" s="93"/>
      <c r="T3" s="93"/>
      <c r="U3" s="93"/>
    </row>
    <row r="4" spans="1:24" s="43" customFormat="1" ht="54" customHeight="1" thickBot="1" x14ac:dyDescent="0.25">
      <c r="A4" s="46" t="s">
        <v>0</v>
      </c>
      <c r="B4" s="46" t="s">
        <v>1</v>
      </c>
      <c r="C4" s="46" t="s">
        <v>2</v>
      </c>
      <c r="D4" s="47" t="s">
        <v>3</v>
      </c>
      <c r="E4" s="47" t="s">
        <v>4</v>
      </c>
      <c r="F4" s="47" t="s">
        <v>5</v>
      </c>
      <c r="G4" s="47" t="s">
        <v>6</v>
      </c>
      <c r="H4" s="48" t="s">
        <v>7</v>
      </c>
      <c r="I4" s="49" t="s">
        <v>8</v>
      </c>
      <c r="J4" s="46" t="s">
        <v>224</v>
      </c>
      <c r="K4" s="50" t="s">
        <v>9</v>
      </c>
      <c r="X4" s="43" t="s">
        <v>10</v>
      </c>
    </row>
    <row r="5" spans="1:24" s="43" customFormat="1" ht="360" x14ac:dyDescent="0.2">
      <c r="A5" s="51">
        <v>44946</v>
      </c>
      <c r="B5" s="51">
        <v>45279</v>
      </c>
      <c r="C5" s="31" t="s">
        <v>11</v>
      </c>
      <c r="D5" s="52">
        <v>40700000</v>
      </c>
      <c r="E5" s="52">
        <v>1356667</v>
      </c>
      <c r="F5" s="52">
        <f>D5+E5</f>
        <v>42056667</v>
      </c>
      <c r="G5" s="52">
        <f>IF(E5="N/A",D5,D5+E5)</f>
        <v>42056667</v>
      </c>
      <c r="H5" s="53">
        <v>45290</v>
      </c>
      <c r="I5" s="54" t="s">
        <v>12</v>
      </c>
      <c r="J5" s="55">
        <v>1</v>
      </c>
      <c r="K5" s="56">
        <v>0</v>
      </c>
    </row>
    <row r="6" spans="1:24" s="43" customFormat="1" ht="45.75" customHeight="1" x14ac:dyDescent="0.2">
      <c r="A6" s="53">
        <v>44946</v>
      </c>
      <c r="B6" s="53">
        <v>45035</v>
      </c>
      <c r="C6" s="37" t="s">
        <v>13</v>
      </c>
      <c r="D6" s="57">
        <v>15000000</v>
      </c>
      <c r="E6" s="53" t="s">
        <v>12</v>
      </c>
      <c r="F6" s="53" t="s">
        <v>12</v>
      </c>
      <c r="G6" s="52">
        <f>IF(E6="N/A",D6,D6+E6)</f>
        <v>15000000</v>
      </c>
      <c r="H6" s="53" t="s">
        <v>14</v>
      </c>
      <c r="I6" s="54" t="s">
        <v>12</v>
      </c>
      <c r="J6" s="55">
        <v>1</v>
      </c>
      <c r="K6" s="56">
        <v>0</v>
      </c>
    </row>
    <row r="7" spans="1:24" s="43" customFormat="1" ht="26.25" customHeight="1" x14ac:dyDescent="0.2">
      <c r="A7" s="53">
        <v>44946</v>
      </c>
      <c r="B7" s="53">
        <v>45279</v>
      </c>
      <c r="C7" s="37" t="s">
        <v>15</v>
      </c>
      <c r="D7" s="57">
        <v>93500000</v>
      </c>
      <c r="E7" s="57">
        <v>13398833</v>
      </c>
      <c r="F7" s="52">
        <f>D7+E7</f>
        <v>106898833</v>
      </c>
      <c r="G7" s="52">
        <f>IF(E7="N/A",D7,D7+E7)</f>
        <v>106898833</v>
      </c>
      <c r="H7" s="53">
        <v>45290</v>
      </c>
      <c r="I7" s="54" t="s">
        <v>12</v>
      </c>
      <c r="J7" s="55">
        <v>1</v>
      </c>
      <c r="K7" s="31">
        <v>0</v>
      </c>
    </row>
    <row r="8" spans="1:24" s="43" customFormat="1" ht="32.25" customHeight="1" x14ac:dyDescent="0.2">
      <c r="A8" s="53">
        <v>44946</v>
      </c>
      <c r="B8" s="53">
        <v>45279</v>
      </c>
      <c r="C8" s="37" t="s">
        <v>16</v>
      </c>
      <c r="D8" s="90">
        <v>71500000</v>
      </c>
      <c r="E8" s="88">
        <v>-2383333</v>
      </c>
      <c r="F8" s="88">
        <f>D8+E8</f>
        <v>69116667</v>
      </c>
      <c r="G8" s="90">
        <f t="shared" ref="G8:G71" si="0">IF(E8="N/A",D8,D8+E8)</f>
        <v>69116667</v>
      </c>
      <c r="H8" s="53">
        <v>45250</v>
      </c>
      <c r="I8" s="54" t="s">
        <v>17</v>
      </c>
      <c r="J8" s="55">
        <v>1</v>
      </c>
      <c r="K8" s="31">
        <v>0</v>
      </c>
    </row>
    <row r="9" spans="1:24" s="43" customFormat="1" ht="72.75" customHeight="1" x14ac:dyDescent="0.2">
      <c r="A9" s="53">
        <v>45250</v>
      </c>
      <c r="B9" s="53">
        <v>45290</v>
      </c>
      <c r="C9" s="37" t="s">
        <v>16</v>
      </c>
      <c r="D9" s="91"/>
      <c r="E9" s="89"/>
      <c r="F9" s="89"/>
      <c r="G9" s="91"/>
      <c r="H9" s="53">
        <v>45281</v>
      </c>
      <c r="I9" s="58" t="s">
        <v>18</v>
      </c>
      <c r="J9" s="55">
        <v>1</v>
      </c>
      <c r="K9" s="31">
        <v>0</v>
      </c>
    </row>
    <row r="10" spans="1:24" s="43" customFormat="1" ht="39.75" customHeight="1" x14ac:dyDescent="0.2">
      <c r="A10" s="53">
        <v>44950</v>
      </c>
      <c r="B10" s="53">
        <v>45039</v>
      </c>
      <c r="C10" s="37" t="s">
        <v>19</v>
      </c>
      <c r="D10" s="57">
        <v>10200000</v>
      </c>
      <c r="E10" s="57">
        <v>5100000</v>
      </c>
      <c r="F10" s="57">
        <f>D10+E10</f>
        <v>15300000</v>
      </c>
      <c r="G10" s="52">
        <f t="shared" si="0"/>
        <v>15300000</v>
      </c>
      <c r="H10" s="53">
        <v>45084</v>
      </c>
      <c r="I10" s="54" t="s">
        <v>12</v>
      </c>
      <c r="J10" s="55">
        <v>1</v>
      </c>
      <c r="K10" s="31">
        <v>0</v>
      </c>
    </row>
    <row r="11" spans="1:24" s="43" customFormat="1" ht="88.5" customHeight="1" x14ac:dyDescent="0.2">
      <c r="A11" s="53">
        <v>44952</v>
      </c>
      <c r="B11" s="53">
        <v>44998</v>
      </c>
      <c r="C11" s="37" t="s">
        <v>20</v>
      </c>
      <c r="D11" s="57">
        <v>60500000</v>
      </c>
      <c r="E11" s="57">
        <v>-51700000</v>
      </c>
      <c r="F11" s="57">
        <f>(D11+E11)</f>
        <v>8800000</v>
      </c>
      <c r="G11" s="52">
        <f t="shared" si="0"/>
        <v>8800000</v>
      </c>
      <c r="H11" s="53">
        <v>44998</v>
      </c>
      <c r="I11" s="53" t="s">
        <v>21</v>
      </c>
      <c r="J11" s="55">
        <v>1</v>
      </c>
      <c r="K11" s="31">
        <v>0</v>
      </c>
    </row>
    <row r="12" spans="1:24" s="43" customFormat="1" ht="26.25" customHeight="1" x14ac:dyDescent="0.2">
      <c r="A12" s="53">
        <v>44950</v>
      </c>
      <c r="B12" s="53">
        <v>45283</v>
      </c>
      <c r="C12" s="37" t="s">
        <v>22</v>
      </c>
      <c r="D12" s="57">
        <v>47300000</v>
      </c>
      <c r="E12" s="57">
        <v>1003000</v>
      </c>
      <c r="F12" s="57">
        <f>D12+E12</f>
        <v>48303000</v>
      </c>
      <c r="G12" s="52">
        <f t="shared" si="0"/>
        <v>48303000</v>
      </c>
      <c r="H12" s="53">
        <v>45290</v>
      </c>
      <c r="I12" s="54" t="s">
        <v>12</v>
      </c>
      <c r="J12" s="55">
        <v>1</v>
      </c>
      <c r="K12" s="31">
        <v>0</v>
      </c>
    </row>
    <row r="13" spans="1:24" s="43" customFormat="1" ht="59.25" customHeight="1" x14ac:dyDescent="0.2">
      <c r="A13" s="53">
        <v>44951</v>
      </c>
      <c r="B13" s="53">
        <v>45119</v>
      </c>
      <c r="C13" s="37" t="s">
        <v>23</v>
      </c>
      <c r="D13" s="57">
        <v>35200000</v>
      </c>
      <c r="E13" s="57">
        <v>-17280000</v>
      </c>
      <c r="F13" s="57">
        <f>D13+E13</f>
        <v>17920000</v>
      </c>
      <c r="G13" s="52">
        <f t="shared" si="0"/>
        <v>17920000</v>
      </c>
      <c r="H13" s="53">
        <v>45119</v>
      </c>
      <c r="I13" s="58" t="s">
        <v>24</v>
      </c>
      <c r="J13" s="55">
        <v>1</v>
      </c>
      <c r="K13" s="31">
        <v>0</v>
      </c>
    </row>
    <row r="14" spans="1:24" s="43" customFormat="1" ht="26.25" customHeight="1" x14ac:dyDescent="0.2">
      <c r="A14" s="53">
        <v>44952</v>
      </c>
      <c r="B14" s="53">
        <v>45285</v>
      </c>
      <c r="C14" s="37" t="s">
        <v>25</v>
      </c>
      <c r="D14" s="57">
        <v>66000000</v>
      </c>
      <c r="E14" s="57">
        <v>1000000</v>
      </c>
      <c r="F14" s="57">
        <f>D14+E14</f>
        <v>67000000</v>
      </c>
      <c r="G14" s="52">
        <f t="shared" si="0"/>
        <v>67000000</v>
      </c>
      <c r="H14" s="53">
        <v>45290</v>
      </c>
      <c r="I14" s="54" t="s">
        <v>12</v>
      </c>
      <c r="J14" s="55">
        <v>1</v>
      </c>
      <c r="K14" s="56">
        <v>0</v>
      </c>
    </row>
    <row r="15" spans="1:24" s="43" customFormat="1" ht="26.25" customHeight="1" x14ac:dyDescent="0.2">
      <c r="A15" s="53">
        <v>44951</v>
      </c>
      <c r="B15" s="53">
        <v>45284</v>
      </c>
      <c r="C15" s="37" t="s">
        <v>26</v>
      </c>
      <c r="D15" s="57">
        <v>47300000</v>
      </c>
      <c r="E15" s="57">
        <v>860000</v>
      </c>
      <c r="F15" s="57">
        <f t="shared" ref="F15:F16" si="1">D15+E15</f>
        <v>48160000</v>
      </c>
      <c r="G15" s="52">
        <f t="shared" si="0"/>
        <v>48160000</v>
      </c>
      <c r="H15" s="53">
        <v>45290</v>
      </c>
      <c r="I15" s="54" t="s">
        <v>12</v>
      </c>
      <c r="J15" s="55">
        <v>1</v>
      </c>
      <c r="K15" s="56">
        <v>0</v>
      </c>
    </row>
    <row r="16" spans="1:24" s="43" customFormat="1" ht="26.25" customHeight="1" x14ac:dyDescent="0.2">
      <c r="A16" s="53">
        <v>44952</v>
      </c>
      <c r="B16" s="53">
        <v>45285</v>
      </c>
      <c r="C16" s="37" t="s">
        <v>27</v>
      </c>
      <c r="D16" s="57">
        <v>93500000</v>
      </c>
      <c r="E16" s="57">
        <v>1416667</v>
      </c>
      <c r="F16" s="57">
        <f t="shared" si="1"/>
        <v>94916667</v>
      </c>
      <c r="G16" s="52">
        <f t="shared" si="0"/>
        <v>94916667</v>
      </c>
      <c r="H16" s="53">
        <v>45290</v>
      </c>
      <c r="I16" s="54" t="s">
        <v>12</v>
      </c>
      <c r="J16" s="55">
        <v>1</v>
      </c>
      <c r="K16" s="56">
        <v>0</v>
      </c>
    </row>
    <row r="17" spans="1:11" s="43" customFormat="1" ht="26.25" customHeight="1" x14ac:dyDescent="0.2">
      <c r="A17" s="53">
        <v>44953</v>
      </c>
      <c r="B17" s="53">
        <v>45072</v>
      </c>
      <c r="C17" s="37" t="s">
        <v>28</v>
      </c>
      <c r="D17" s="57">
        <v>18000000</v>
      </c>
      <c r="E17" s="57" t="s">
        <v>12</v>
      </c>
      <c r="F17" s="57" t="s">
        <v>12</v>
      </c>
      <c r="G17" s="52">
        <f t="shared" si="0"/>
        <v>18000000</v>
      </c>
      <c r="H17" s="53" t="s">
        <v>14</v>
      </c>
      <c r="I17" s="54" t="s">
        <v>12</v>
      </c>
      <c r="J17" s="55">
        <v>1</v>
      </c>
      <c r="K17" s="56">
        <v>0</v>
      </c>
    </row>
    <row r="18" spans="1:11" s="43" customFormat="1" ht="38.25" customHeight="1" x14ac:dyDescent="0.2">
      <c r="A18" s="53">
        <v>44959</v>
      </c>
      <c r="B18" s="53">
        <v>45138</v>
      </c>
      <c r="C18" s="37" t="s">
        <v>29</v>
      </c>
      <c r="D18" s="57">
        <v>52000000</v>
      </c>
      <c r="E18" s="57" t="s">
        <v>12</v>
      </c>
      <c r="F18" s="57" t="s">
        <v>12</v>
      </c>
      <c r="G18" s="52">
        <f t="shared" si="0"/>
        <v>52000000</v>
      </c>
      <c r="H18" s="53" t="s">
        <v>14</v>
      </c>
      <c r="I18" s="54" t="s">
        <v>12</v>
      </c>
      <c r="J18" s="55">
        <v>1</v>
      </c>
      <c r="K18" s="31">
        <v>0</v>
      </c>
    </row>
    <row r="19" spans="1:11" s="43" customFormat="1" ht="54.75" customHeight="1" x14ac:dyDescent="0.2">
      <c r="A19" s="53">
        <v>44960</v>
      </c>
      <c r="B19" s="53">
        <v>44992</v>
      </c>
      <c r="C19" s="37" t="s">
        <v>30</v>
      </c>
      <c r="D19" s="57">
        <v>25200000</v>
      </c>
      <c r="E19" s="57">
        <v>-17850000</v>
      </c>
      <c r="F19" s="57">
        <f>D19+E19</f>
        <v>7350000</v>
      </c>
      <c r="G19" s="52">
        <f t="shared" si="0"/>
        <v>7350000</v>
      </c>
      <c r="H19" s="53">
        <v>44992</v>
      </c>
      <c r="I19" s="58" t="s">
        <v>31</v>
      </c>
      <c r="J19" s="55">
        <v>1</v>
      </c>
      <c r="K19" s="31">
        <v>0</v>
      </c>
    </row>
    <row r="20" spans="1:11" s="43" customFormat="1" ht="26.25" customHeight="1" x14ac:dyDescent="0.2">
      <c r="A20" s="53">
        <v>44959</v>
      </c>
      <c r="B20" s="53">
        <v>45078</v>
      </c>
      <c r="C20" s="37" t="s">
        <v>32</v>
      </c>
      <c r="D20" s="57">
        <v>14800000</v>
      </c>
      <c r="E20" s="57" t="s">
        <v>12</v>
      </c>
      <c r="F20" s="57" t="s">
        <v>12</v>
      </c>
      <c r="G20" s="52">
        <f t="shared" si="0"/>
        <v>14800000</v>
      </c>
      <c r="H20" s="53" t="s">
        <v>14</v>
      </c>
      <c r="I20" s="54" t="s">
        <v>12</v>
      </c>
      <c r="J20" s="55">
        <v>1</v>
      </c>
      <c r="K20" s="56">
        <v>0</v>
      </c>
    </row>
    <row r="21" spans="1:11" s="43" customFormat="1" ht="26.25" customHeight="1" x14ac:dyDescent="0.2">
      <c r="A21" s="53">
        <v>44958</v>
      </c>
      <c r="B21" s="53">
        <v>45077</v>
      </c>
      <c r="C21" s="37" t="s">
        <v>33</v>
      </c>
      <c r="D21" s="57">
        <v>25200000</v>
      </c>
      <c r="E21" s="57" t="s">
        <v>12</v>
      </c>
      <c r="F21" s="57" t="s">
        <v>12</v>
      </c>
      <c r="G21" s="52">
        <f t="shared" si="0"/>
        <v>25200000</v>
      </c>
      <c r="H21" s="53" t="s">
        <v>14</v>
      </c>
      <c r="I21" s="54" t="s">
        <v>12</v>
      </c>
      <c r="J21" s="55">
        <v>1</v>
      </c>
      <c r="K21" s="56">
        <v>0</v>
      </c>
    </row>
    <row r="22" spans="1:11" s="43" customFormat="1" ht="87" customHeight="1" x14ac:dyDescent="0.2">
      <c r="A22" s="53">
        <v>44958</v>
      </c>
      <c r="B22" s="53">
        <v>45077</v>
      </c>
      <c r="C22" s="37" t="s">
        <v>34</v>
      </c>
      <c r="D22" s="57">
        <v>28000000</v>
      </c>
      <c r="E22" s="57">
        <f>7000000+3500000</f>
        <v>10500000</v>
      </c>
      <c r="F22" s="57">
        <f>D22+E22</f>
        <v>38500000</v>
      </c>
      <c r="G22" s="52">
        <f t="shared" si="0"/>
        <v>38500000</v>
      </c>
      <c r="H22" s="53" t="s">
        <v>35</v>
      </c>
      <c r="I22" s="54" t="s">
        <v>12</v>
      </c>
      <c r="J22" s="55">
        <v>1</v>
      </c>
      <c r="K22" s="31">
        <v>0</v>
      </c>
    </row>
    <row r="23" spans="1:11" s="43" customFormat="1" ht="26.25" customHeight="1" x14ac:dyDescent="0.2">
      <c r="A23" s="53">
        <v>44959</v>
      </c>
      <c r="B23" s="53">
        <v>45078</v>
      </c>
      <c r="C23" s="37" t="s">
        <v>36</v>
      </c>
      <c r="D23" s="57">
        <v>27200000</v>
      </c>
      <c r="E23" s="57" t="s">
        <v>12</v>
      </c>
      <c r="F23" s="57" t="s">
        <v>12</v>
      </c>
      <c r="G23" s="52">
        <f t="shared" si="0"/>
        <v>27200000</v>
      </c>
      <c r="H23" s="53" t="s">
        <v>14</v>
      </c>
      <c r="I23" s="54" t="s">
        <v>12</v>
      </c>
      <c r="J23" s="55">
        <v>1</v>
      </c>
      <c r="K23" s="56">
        <v>0</v>
      </c>
    </row>
    <row r="24" spans="1:11" s="43" customFormat="1" ht="26.25" customHeight="1" x14ac:dyDescent="0.2">
      <c r="A24" s="53">
        <v>44959</v>
      </c>
      <c r="B24" s="53">
        <v>45078</v>
      </c>
      <c r="C24" s="37" t="s">
        <v>37</v>
      </c>
      <c r="D24" s="57">
        <v>12800000</v>
      </c>
      <c r="E24" s="57" t="s">
        <v>12</v>
      </c>
      <c r="F24" s="57" t="s">
        <v>12</v>
      </c>
      <c r="G24" s="52">
        <f t="shared" si="0"/>
        <v>12800000</v>
      </c>
      <c r="H24" s="53" t="s">
        <v>14</v>
      </c>
      <c r="I24" s="54" t="s">
        <v>12</v>
      </c>
      <c r="J24" s="55">
        <v>1</v>
      </c>
      <c r="K24" s="56">
        <v>0</v>
      </c>
    </row>
    <row r="25" spans="1:11" s="43" customFormat="1" ht="26.25" customHeight="1" x14ac:dyDescent="0.2">
      <c r="A25" s="53">
        <v>44960</v>
      </c>
      <c r="B25" s="53">
        <v>45079</v>
      </c>
      <c r="C25" s="37" t="s">
        <v>38</v>
      </c>
      <c r="D25" s="57">
        <v>28000000</v>
      </c>
      <c r="E25" s="57" t="s">
        <v>12</v>
      </c>
      <c r="F25" s="57" t="s">
        <v>12</v>
      </c>
      <c r="G25" s="52">
        <f t="shared" si="0"/>
        <v>28000000</v>
      </c>
      <c r="H25" s="53" t="s">
        <v>14</v>
      </c>
      <c r="I25" s="54" t="s">
        <v>12</v>
      </c>
      <c r="J25" s="55">
        <v>1</v>
      </c>
      <c r="K25" s="56">
        <v>0</v>
      </c>
    </row>
    <row r="26" spans="1:11" s="43" customFormat="1" ht="26.25" customHeight="1" x14ac:dyDescent="0.2">
      <c r="A26" s="53">
        <v>44960</v>
      </c>
      <c r="B26" s="53">
        <v>45079</v>
      </c>
      <c r="C26" s="37" t="s">
        <v>39</v>
      </c>
      <c r="D26" s="57">
        <v>25200000</v>
      </c>
      <c r="E26" s="57" t="s">
        <v>12</v>
      </c>
      <c r="F26" s="57" t="s">
        <v>12</v>
      </c>
      <c r="G26" s="52">
        <f t="shared" si="0"/>
        <v>25200000</v>
      </c>
      <c r="H26" s="53" t="s">
        <v>14</v>
      </c>
      <c r="I26" s="54" t="s">
        <v>12</v>
      </c>
      <c r="J26" s="55">
        <v>1</v>
      </c>
      <c r="K26" s="56">
        <v>0</v>
      </c>
    </row>
    <row r="27" spans="1:11" s="43" customFormat="1" ht="26.25" customHeight="1" x14ac:dyDescent="0.2">
      <c r="A27" s="53">
        <v>44965</v>
      </c>
      <c r="B27" s="53">
        <v>45085</v>
      </c>
      <c r="C27" s="37" t="s">
        <v>40</v>
      </c>
      <c r="D27" s="57">
        <v>11200000</v>
      </c>
      <c r="E27" s="57" t="s">
        <v>12</v>
      </c>
      <c r="F27" s="57" t="s">
        <v>12</v>
      </c>
      <c r="G27" s="52">
        <f t="shared" si="0"/>
        <v>11200000</v>
      </c>
      <c r="H27" s="53" t="s">
        <v>14</v>
      </c>
      <c r="I27" s="54" t="s">
        <v>12</v>
      </c>
      <c r="J27" s="55">
        <v>1</v>
      </c>
      <c r="K27" s="56">
        <v>0</v>
      </c>
    </row>
    <row r="28" spans="1:11" s="43" customFormat="1" ht="47.25" customHeight="1" x14ac:dyDescent="0.2">
      <c r="A28" s="53">
        <v>44972</v>
      </c>
      <c r="B28" s="53">
        <v>45002</v>
      </c>
      <c r="C28" s="37" t="s">
        <v>41</v>
      </c>
      <c r="D28" s="57">
        <v>22000000</v>
      </c>
      <c r="E28" s="57">
        <v>-16133333</v>
      </c>
      <c r="F28" s="57">
        <f>D28+E28</f>
        <v>5866667</v>
      </c>
      <c r="G28" s="52">
        <f t="shared" si="0"/>
        <v>5866667</v>
      </c>
      <c r="H28" s="53">
        <v>45002</v>
      </c>
      <c r="I28" s="58" t="s">
        <v>42</v>
      </c>
      <c r="J28" s="55">
        <v>1</v>
      </c>
      <c r="K28" s="31">
        <v>0</v>
      </c>
    </row>
    <row r="29" spans="1:11" s="59" customFormat="1" ht="26.25" customHeight="1" x14ac:dyDescent="0.2">
      <c r="A29" s="53">
        <v>44967</v>
      </c>
      <c r="B29" s="53">
        <v>45284</v>
      </c>
      <c r="C29" s="37" t="s">
        <v>43</v>
      </c>
      <c r="D29" s="57">
        <v>89250000</v>
      </c>
      <c r="E29" s="57" t="s">
        <v>12</v>
      </c>
      <c r="F29" s="57" t="s">
        <v>12</v>
      </c>
      <c r="G29" s="52">
        <f t="shared" si="0"/>
        <v>89250000</v>
      </c>
      <c r="H29" s="53" t="s">
        <v>14</v>
      </c>
      <c r="I29" s="54" t="s">
        <v>12</v>
      </c>
      <c r="J29" s="55">
        <v>1</v>
      </c>
      <c r="K29" s="31">
        <v>0</v>
      </c>
    </row>
    <row r="30" spans="1:11" s="43" customFormat="1" ht="26.25" customHeight="1" x14ac:dyDescent="0.2">
      <c r="A30" s="53">
        <v>44973</v>
      </c>
      <c r="B30" s="53">
        <v>45061</v>
      </c>
      <c r="C30" s="37" t="s">
        <v>44</v>
      </c>
      <c r="D30" s="57">
        <v>15000000</v>
      </c>
      <c r="E30" s="57" t="s">
        <v>12</v>
      </c>
      <c r="F30" s="57" t="s">
        <v>12</v>
      </c>
      <c r="G30" s="52">
        <f t="shared" si="0"/>
        <v>15000000</v>
      </c>
      <c r="H30" s="53" t="s">
        <v>14</v>
      </c>
      <c r="I30" s="54" t="s">
        <v>12</v>
      </c>
      <c r="J30" s="55">
        <v>1</v>
      </c>
      <c r="K30" s="31">
        <v>0</v>
      </c>
    </row>
    <row r="31" spans="1:11" s="43" customFormat="1" ht="26.25" customHeight="1" x14ac:dyDescent="0.2">
      <c r="A31" s="53">
        <v>44977</v>
      </c>
      <c r="B31" s="53">
        <v>45096</v>
      </c>
      <c r="C31" s="37" t="s">
        <v>45</v>
      </c>
      <c r="D31" s="57">
        <v>20000000</v>
      </c>
      <c r="E31" s="57" t="s">
        <v>12</v>
      </c>
      <c r="F31" s="57" t="s">
        <v>12</v>
      </c>
      <c r="G31" s="52">
        <f t="shared" si="0"/>
        <v>20000000</v>
      </c>
      <c r="H31" s="53" t="s">
        <v>14</v>
      </c>
      <c r="I31" s="54" t="s">
        <v>12</v>
      </c>
      <c r="J31" s="55">
        <v>1</v>
      </c>
      <c r="K31" s="31">
        <v>0</v>
      </c>
    </row>
    <row r="32" spans="1:11" s="43" customFormat="1" ht="26.25" customHeight="1" x14ac:dyDescent="0.2">
      <c r="A32" s="53">
        <v>44984</v>
      </c>
      <c r="B32" s="53">
        <v>45165</v>
      </c>
      <c r="C32" s="37" t="s">
        <v>46</v>
      </c>
      <c r="D32" s="57">
        <v>51000000</v>
      </c>
      <c r="E32" s="57" t="s">
        <v>12</v>
      </c>
      <c r="F32" s="57" t="s">
        <v>12</v>
      </c>
      <c r="G32" s="52">
        <f t="shared" si="0"/>
        <v>51000000</v>
      </c>
      <c r="H32" s="53" t="s">
        <v>14</v>
      </c>
      <c r="I32" s="54" t="s">
        <v>12</v>
      </c>
      <c r="J32" s="55">
        <v>1</v>
      </c>
      <c r="K32" s="31">
        <v>0</v>
      </c>
    </row>
    <row r="33" spans="1:11" s="43" customFormat="1" ht="26.25" customHeight="1" x14ac:dyDescent="0.2">
      <c r="A33" s="53">
        <v>44978</v>
      </c>
      <c r="B33" s="53">
        <v>45036</v>
      </c>
      <c r="C33" s="37" t="s">
        <v>47</v>
      </c>
      <c r="D33" s="57">
        <v>4400000</v>
      </c>
      <c r="E33" s="57" t="s">
        <v>12</v>
      </c>
      <c r="F33" s="57" t="s">
        <v>12</v>
      </c>
      <c r="G33" s="52">
        <f t="shared" si="0"/>
        <v>4400000</v>
      </c>
      <c r="H33" s="53" t="s">
        <v>14</v>
      </c>
      <c r="I33" s="54" t="s">
        <v>12</v>
      </c>
      <c r="J33" s="55">
        <v>1</v>
      </c>
      <c r="K33" s="31">
        <v>0</v>
      </c>
    </row>
    <row r="34" spans="1:11" s="43" customFormat="1" ht="26.25" customHeight="1" x14ac:dyDescent="0.2">
      <c r="A34" s="53">
        <v>45020</v>
      </c>
      <c r="B34" s="53">
        <v>45080</v>
      </c>
      <c r="C34" s="37" t="s">
        <v>48</v>
      </c>
      <c r="D34" s="57">
        <v>109361131.06</v>
      </c>
      <c r="E34" s="57" t="s">
        <v>12</v>
      </c>
      <c r="F34" s="57" t="s">
        <v>12</v>
      </c>
      <c r="G34" s="52">
        <f t="shared" si="0"/>
        <v>109361131.06</v>
      </c>
      <c r="H34" s="53" t="s">
        <v>14</v>
      </c>
      <c r="I34" s="54" t="s">
        <v>12</v>
      </c>
      <c r="J34" s="55">
        <v>1</v>
      </c>
      <c r="K34" s="31">
        <v>0</v>
      </c>
    </row>
    <row r="35" spans="1:11" s="43" customFormat="1" ht="26.25" customHeight="1" x14ac:dyDescent="0.2">
      <c r="A35" s="53">
        <v>44986</v>
      </c>
      <c r="B35" s="53">
        <v>45260</v>
      </c>
      <c r="C35" s="37" t="s">
        <v>49</v>
      </c>
      <c r="D35" s="57">
        <v>34500000</v>
      </c>
      <c r="E35" s="57">
        <v>-7000000</v>
      </c>
      <c r="F35" s="57">
        <f>D35+E35</f>
        <v>27500000</v>
      </c>
      <c r="G35" s="52">
        <f t="shared" si="0"/>
        <v>27500000</v>
      </c>
      <c r="H35" s="60">
        <v>45291</v>
      </c>
      <c r="I35" s="54" t="s">
        <v>12</v>
      </c>
      <c r="J35" s="55">
        <v>1</v>
      </c>
      <c r="K35" s="31" t="s">
        <v>50</v>
      </c>
    </row>
    <row r="36" spans="1:11" s="43" customFormat="1" ht="26.25" customHeight="1" x14ac:dyDescent="0.2">
      <c r="A36" s="53">
        <v>44986</v>
      </c>
      <c r="B36" s="53">
        <v>45291</v>
      </c>
      <c r="C36" s="37" t="s">
        <v>51</v>
      </c>
      <c r="D36" s="57">
        <v>1118770431.8</v>
      </c>
      <c r="E36" s="57">
        <v>235165546</v>
      </c>
      <c r="F36" s="57">
        <f>D36+E36</f>
        <v>1353935977.8</v>
      </c>
      <c r="G36" s="52">
        <f t="shared" si="0"/>
        <v>1353935977.8</v>
      </c>
      <c r="H36" s="53" t="s">
        <v>14</v>
      </c>
      <c r="I36" s="54" t="s">
        <v>12</v>
      </c>
      <c r="J36" s="55">
        <v>1</v>
      </c>
      <c r="K36" s="31">
        <v>0</v>
      </c>
    </row>
    <row r="37" spans="1:11" s="43" customFormat="1" ht="26.25" customHeight="1" x14ac:dyDescent="0.2">
      <c r="A37" s="53">
        <v>44999</v>
      </c>
      <c r="B37" s="53" t="s">
        <v>52</v>
      </c>
      <c r="C37" s="37" t="s">
        <v>53</v>
      </c>
      <c r="D37" s="57">
        <v>3989000</v>
      </c>
      <c r="E37" s="57" t="s">
        <v>12</v>
      </c>
      <c r="F37" s="57" t="s">
        <v>12</v>
      </c>
      <c r="G37" s="52">
        <f t="shared" si="0"/>
        <v>3989000</v>
      </c>
      <c r="H37" s="53" t="s">
        <v>14</v>
      </c>
      <c r="I37" s="54" t="s">
        <v>12</v>
      </c>
      <c r="J37" s="55">
        <v>1</v>
      </c>
      <c r="K37" s="56">
        <v>0</v>
      </c>
    </row>
    <row r="38" spans="1:11" s="43" customFormat="1" ht="26.25" customHeight="1" x14ac:dyDescent="0.2">
      <c r="A38" s="53">
        <v>44986</v>
      </c>
      <c r="B38" s="53">
        <v>45107</v>
      </c>
      <c r="C38" s="37" t="s">
        <v>54</v>
      </c>
      <c r="D38" s="57">
        <v>14800000</v>
      </c>
      <c r="E38" s="57" t="s">
        <v>12</v>
      </c>
      <c r="F38" s="57" t="s">
        <v>12</v>
      </c>
      <c r="G38" s="52">
        <f t="shared" si="0"/>
        <v>14800000</v>
      </c>
      <c r="H38" s="53" t="s">
        <v>14</v>
      </c>
      <c r="I38" s="54" t="s">
        <v>12</v>
      </c>
      <c r="J38" s="55">
        <v>1</v>
      </c>
      <c r="K38" s="56">
        <v>0</v>
      </c>
    </row>
    <row r="39" spans="1:11" s="43" customFormat="1" ht="26.25" customHeight="1" x14ac:dyDescent="0.2">
      <c r="A39" s="53">
        <v>44985</v>
      </c>
      <c r="B39" s="53">
        <v>45104</v>
      </c>
      <c r="C39" s="37" t="s">
        <v>55</v>
      </c>
      <c r="D39" s="57">
        <v>12000000</v>
      </c>
      <c r="E39" s="57" t="s">
        <v>12</v>
      </c>
      <c r="F39" s="57" t="s">
        <v>12</v>
      </c>
      <c r="G39" s="52">
        <f t="shared" si="0"/>
        <v>12000000</v>
      </c>
      <c r="H39" s="53" t="s">
        <v>14</v>
      </c>
      <c r="I39" s="54" t="s">
        <v>12</v>
      </c>
      <c r="J39" s="55">
        <v>1</v>
      </c>
      <c r="K39" s="56">
        <v>0</v>
      </c>
    </row>
    <row r="40" spans="1:11" s="43" customFormat="1" ht="26.25" customHeight="1" x14ac:dyDescent="0.2">
      <c r="A40" s="53">
        <v>44988</v>
      </c>
      <c r="B40" s="53">
        <v>45109</v>
      </c>
      <c r="C40" s="37" t="s">
        <v>56</v>
      </c>
      <c r="D40" s="57">
        <v>18000000</v>
      </c>
      <c r="E40" s="57" t="s">
        <v>12</v>
      </c>
      <c r="F40" s="57" t="s">
        <v>12</v>
      </c>
      <c r="G40" s="52">
        <f t="shared" si="0"/>
        <v>18000000</v>
      </c>
      <c r="H40" s="53" t="s">
        <v>14</v>
      </c>
      <c r="I40" s="54" t="s">
        <v>12</v>
      </c>
      <c r="J40" s="55">
        <v>1</v>
      </c>
      <c r="K40" s="56">
        <v>0</v>
      </c>
    </row>
    <row r="41" spans="1:11" s="43" customFormat="1" ht="26.25" customHeight="1" x14ac:dyDescent="0.2">
      <c r="A41" s="53">
        <v>44993</v>
      </c>
      <c r="B41" s="53">
        <v>45282</v>
      </c>
      <c r="C41" s="37" t="s">
        <v>57</v>
      </c>
      <c r="D41" s="57">
        <v>95000000</v>
      </c>
      <c r="E41" s="61" t="s">
        <v>12</v>
      </c>
      <c r="F41" s="61" t="s">
        <v>12</v>
      </c>
      <c r="G41" s="52">
        <f t="shared" si="0"/>
        <v>95000000</v>
      </c>
      <c r="H41" s="53" t="s">
        <v>14</v>
      </c>
      <c r="I41" s="54" t="s">
        <v>12</v>
      </c>
      <c r="J41" s="55">
        <v>1</v>
      </c>
      <c r="K41" s="56">
        <v>0</v>
      </c>
    </row>
    <row r="42" spans="1:11" s="43" customFormat="1" ht="26.25" customHeight="1" x14ac:dyDescent="0.2">
      <c r="A42" s="53">
        <v>44993</v>
      </c>
      <c r="B42" s="53">
        <v>45078</v>
      </c>
      <c r="C42" s="37" t="s">
        <v>30</v>
      </c>
      <c r="D42" s="57">
        <v>17850000</v>
      </c>
      <c r="E42" s="57" t="s">
        <v>12</v>
      </c>
      <c r="F42" s="57" t="s">
        <v>12</v>
      </c>
      <c r="G42" s="52">
        <f t="shared" si="0"/>
        <v>17850000</v>
      </c>
      <c r="H42" s="53" t="s">
        <v>14</v>
      </c>
      <c r="I42" s="54" t="s">
        <v>12</v>
      </c>
      <c r="J42" s="55">
        <v>1</v>
      </c>
      <c r="K42" s="56">
        <v>0</v>
      </c>
    </row>
    <row r="43" spans="1:11" s="59" customFormat="1" ht="26.25" customHeight="1" x14ac:dyDescent="0.2">
      <c r="A43" s="53">
        <v>44999</v>
      </c>
      <c r="B43" s="53">
        <v>45120</v>
      </c>
      <c r="C43" s="37" t="s">
        <v>58</v>
      </c>
      <c r="D43" s="57">
        <v>26000000</v>
      </c>
      <c r="E43" s="57">
        <v>13000000</v>
      </c>
      <c r="F43" s="57">
        <f>D43+E43</f>
        <v>39000000</v>
      </c>
      <c r="G43" s="52">
        <f t="shared" si="0"/>
        <v>39000000</v>
      </c>
      <c r="H43" s="53">
        <v>45182</v>
      </c>
      <c r="I43" s="54" t="s">
        <v>12</v>
      </c>
      <c r="J43" s="55">
        <v>1</v>
      </c>
      <c r="K43" s="56">
        <v>0</v>
      </c>
    </row>
    <row r="44" spans="1:11" s="43" customFormat="1" ht="26.25" customHeight="1" x14ac:dyDescent="0.2">
      <c r="A44" s="62">
        <v>45017</v>
      </c>
      <c r="B44" s="62">
        <v>45291</v>
      </c>
      <c r="C44" s="37" t="s">
        <v>59</v>
      </c>
      <c r="D44" s="63">
        <v>8353584</v>
      </c>
      <c r="E44" s="63" t="s">
        <v>12</v>
      </c>
      <c r="F44" s="63" t="s">
        <v>12</v>
      </c>
      <c r="G44" s="52">
        <f t="shared" si="0"/>
        <v>8353584</v>
      </c>
      <c r="H44" s="53" t="s">
        <v>14</v>
      </c>
      <c r="I44" s="54" t="s">
        <v>12</v>
      </c>
      <c r="J44" s="55">
        <v>1</v>
      </c>
      <c r="K44" s="56">
        <v>0</v>
      </c>
    </row>
    <row r="45" spans="1:11" s="59" customFormat="1" ht="26.25" customHeight="1" x14ac:dyDescent="0.2">
      <c r="A45" s="53">
        <v>45007</v>
      </c>
      <c r="B45" s="53">
        <v>45106</v>
      </c>
      <c r="C45" s="37" t="s">
        <v>60</v>
      </c>
      <c r="D45" s="57">
        <v>12000000</v>
      </c>
      <c r="E45" s="57">
        <v>6000000</v>
      </c>
      <c r="F45" s="57">
        <f>D45+E45</f>
        <v>18000000</v>
      </c>
      <c r="G45" s="52">
        <f t="shared" si="0"/>
        <v>18000000</v>
      </c>
      <c r="H45" s="53">
        <v>45151</v>
      </c>
      <c r="I45" s="54" t="s">
        <v>12</v>
      </c>
      <c r="J45" s="55">
        <v>1</v>
      </c>
      <c r="K45" s="56">
        <v>0</v>
      </c>
    </row>
    <row r="46" spans="1:11" s="43" customFormat="1" ht="26.25" customHeight="1" x14ac:dyDescent="0.2">
      <c r="A46" s="64">
        <v>45007</v>
      </c>
      <c r="B46" s="64">
        <v>45291</v>
      </c>
      <c r="C46" s="37" t="s">
        <v>61</v>
      </c>
      <c r="D46" s="61">
        <v>0</v>
      </c>
      <c r="E46" s="61" t="s">
        <v>12</v>
      </c>
      <c r="F46" s="61" t="s">
        <v>12</v>
      </c>
      <c r="G46" s="52">
        <f t="shared" si="0"/>
        <v>0</v>
      </c>
      <c r="H46" s="53" t="s">
        <v>14</v>
      </c>
      <c r="I46" s="54" t="s">
        <v>12</v>
      </c>
      <c r="J46" s="55">
        <v>1</v>
      </c>
      <c r="K46" s="56">
        <v>0</v>
      </c>
    </row>
    <row r="47" spans="1:11" s="43" customFormat="1" ht="26.25" customHeight="1" x14ac:dyDescent="0.2">
      <c r="A47" s="64">
        <v>45008</v>
      </c>
      <c r="B47" s="64">
        <v>45129</v>
      </c>
      <c r="C47" s="37" t="s">
        <v>62</v>
      </c>
      <c r="D47" s="57">
        <v>24000000</v>
      </c>
      <c r="E47" s="61" t="s">
        <v>12</v>
      </c>
      <c r="F47" s="61" t="s">
        <v>12</v>
      </c>
      <c r="G47" s="52">
        <f t="shared" si="0"/>
        <v>24000000</v>
      </c>
      <c r="H47" s="53" t="s">
        <v>14</v>
      </c>
      <c r="I47" s="54" t="s">
        <v>12</v>
      </c>
      <c r="J47" s="55">
        <v>1</v>
      </c>
      <c r="K47" s="56">
        <v>0</v>
      </c>
    </row>
    <row r="48" spans="1:11" s="43" customFormat="1" ht="26.25" customHeight="1" x14ac:dyDescent="0.2">
      <c r="A48" s="64">
        <v>45013</v>
      </c>
      <c r="B48" s="64">
        <v>45134</v>
      </c>
      <c r="C48" s="37" t="s">
        <v>63</v>
      </c>
      <c r="D48" s="57">
        <v>30000000</v>
      </c>
      <c r="E48" s="61">
        <v>15000000</v>
      </c>
      <c r="F48" s="61">
        <f>D48+E48</f>
        <v>45000000</v>
      </c>
      <c r="G48" s="52">
        <f t="shared" si="0"/>
        <v>45000000</v>
      </c>
      <c r="H48" s="64">
        <v>45196</v>
      </c>
      <c r="I48" s="54" t="s">
        <v>12</v>
      </c>
      <c r="J48" s="55">
        <v>1</v>
      </c>
      <c r="K48" s="56">
        <v>0</v>
      </c>
    </row>
    <row r="49" spans="1:11" s="43" customFormat="1" ht="26.25" customHeight="1" x14ac:dyDescent="0.2">
      <c r="A49" s="64">
        <v>45016</v>
      </c>
      <c r="B49" s="64">
        <v>45076</v>
      </c>
      <c r="C49" s="37" t="s">
        <v>64</v>
      </c>
      <c r="D49" s="61">
        <v>170574957</v>
      </c>
      <c r="E49" s="61" t="s">
        <v>12</v>
      </c>
      <c r="F49" s="61" t="s">
        <v>12</v>
      </c>
      <c r="G49" s="52">
        <f t="shared" si="0"/>
        <v>170574957</v>
      </c>
      <c r="H49" s="53" t="s">
        <v>14</v>
      </c>
      <c r="I49" s="54" t="s">
        <v>12</v>
      </c>
      <c r="J49" s="55">
        <v>1</v>
      </c>
      <c r="K49" s="56">
        <v>0</v>
      </c>
    </row>
    <row r="50" spans="1:11" s="43" customFormat="1" ht="26.25" customHeight="1" x14ac:dyDescent="0.2">
      <c r="A50" s="64">
        <v>45027</v>
      </c>
      <c r="B50" s="64">
        <v>45117</v>
      </c>
      <c r="C50" s="37" t="s">
        <v>65</v>
      </c>
      <c r="D50" s="61">
        <v>199987554</v>
      </c>
      <c r="E50" s="61" t="s">
        <v>12</v>
      </c>
      <c r="F50" s="61" t="s">
        <v>12</v>
      </c>
      <c r="G50" s="52">
        <f t="shared" si="0"/>
        <v>199987554</v>
      </c>
      <c r="H50" s="53" t="s">
        <v>14</v>
      </c>
      <c r="I50" s="54" t="s">
        <v>12</v>
      </c>
      <c r="J50" s="55">
        <v>1</v>
      </c>
      <c r="K50" s="56">
        <v>0</v>
      </c>
    </row>
    <row r="51" spans="1:11" s="43" customFormat="1" ht="26.25" customHeight="1" x14ac:dyDescent="0.2">
      <c r="A51" s="64">
        <v>45021</v>
      </c>
      <c r="B51" s="64">
        <v>45275</v>
      </c>
      <c r="C51" s="37" t="s">
        <v>66</v>
      </c>
      <c r="D51" s="61">
        <v>7209913250</v>
      </c>
      <c r="E51" s="61">
        <v>483000000</v>
      </c>
      <c r="F51" s="61">
        <f>D51+E51</f>
        <v>7692913250</v>
      </c>
      <c r="G51" s="52">
        <f t="shared" si="0"/>
        <v>7692913250</v>
      </c>
      <c r="H51" s="65">
        <v>45290</v>
      </c>
      <c r="I51" s="54" t="s">
        <v>12</v>
      </c>
      <c r="J51" s="55">
        <v>1</v>
      </c>
      <c r="K51" s="31">
        <v>0</v>
      </c>
    </row>
    <row r="52" spans="1:11" s="43" customFormat="1" ht="26.25" customHeight="1" x14ac:dyDescent="0.2">
      <c r="A52" s="64">
        <v>45021</v>
      </c>
      <c r="B52" s="64">
        <v>45142</v>
      </c>
      <c r="C52" s="37" t="s">
        <v>67</v>
      </c>
      <c r="D52" s="61">
        <v>12000000</v>
      </c>
      <c r="E52" s="61" t="s">
        <v>12</v>
      </c>
      <c r="F52" s="61" t="s">
        <v>12</v>
      </c>
      <c r="G52" s="52">
        <f t="shared" si="0"/>
        <v>12000000</v>
      </c>
      <c r="H52" s="53" t="s">
        <v>14</v>
      </c>
      <c r="I52" s="54" t="s">
        <v>12</v>
      </c>
      <c r="J52" s="55">
        <v>1</v>
      </c>
      <c r="K52" s="31">
        <v>0</v>
      </c>
    </row>
    <row r="53" spans="1:11" s="43" customFormat="1" ht="26.25" customHeight="1" x14ac:dyDescent="0.2">
      <c r="A53" s="64">
        <v>45028</v>
      </c>
      <c r="B53" s="64">
        <v>45038</v>
      </c>
      <c r="C53" s="37" t="s">
        <v>68</v>
      </c>
      <c r="D53" s="61">
        <v>10663441</v>
      </c>
      <c r="E53" s="61" t="s">
        <v>12</v>
      </c>
      <c r="F53" s="61" t="s">
        <v>12</v>
      </c>
      <c r="G53" s="52">
        <f t="shared" si="0"/>
        <v>10663441</v>
      </c>
      <c r="H53" s="53" t="s">
        <v>14</v>
      </c>
      <c r="I53" s="54" t="s">
        <v>12</v>
      </c>
      <c r="J53" s="55">
        <v>1</v>
      </c>
      <c r="K53" s="31">
        <v>0</v>
      </c>
    </row>
    <row r="54" spans="1:11" s="43" customFormat="1" ht="26.25" customHeight="1" x14ac:dyDescent="0.2">
      <c r="A54" s="64">
        <v>45035</v>
      </c>
      <c r="B54" s="64">
        <v>45095</v>
      </c>
      <c r="C54" s="37" t="s">
        <v>69</v>
      </c>
      <c r="D54" s="61">
        <v>68990000</v>
      </c>
      <c r="E54" s="61" t="s">
        <v>12</v>
      </c>
      <c r="F54" s="61" t="s">
        <v>12</v>
      </c>
      <c r="G54" s="52">
        <f t="shared" si="0"/>
        <v>68990000</v>
      </c>
      <c r="H54" s="53" t="s">
        <v>14</v>
      </c>
      <c r="I54" s="54" t="s">
        <v>12</v>
      </c>
      <c r="J54" s="55">
        <v>1</v>
      </c>
      <c r="K54" s="31">
        <v>0</v>
      </c>
    </row>
    <row r="55" spans="1:11" s="43" customFormat="1" ht="26.25" customHeight="1" x14ac:dyDescent="0.2">
      <c r="A55" s="64">
        <v>45037</v>
      </c>
      <c r="B55" s="64">
        <v>45117</v>
      </c>
      <c r="C55" s="37" t="s">
        <v>70</v>
      </c>
      <c r="D55" s="61">
        <v>61800000</v>
      </c>
      <c r="E55" s="61" t="s">
        <v>12</v>
      </c>
      <c r="F55" s="61" t="s">
        <v>12</v>
      </c>
      <c r="G55" s="52">
        <f t="shared" si="0"/>
        <v>61800000</v>
      </c>
      <c r="H55" s="53" t="s">
        <v>14</v>
      </c>
      <c r="I55" s="54" t="s">
        <v>12</v>
      </c>
      <c r="J55" s="55">
        <v>1</v>
      </c>
      <c r="K55" s="31">
        <v>0</v>
      </c>
    </row>
    <row r="56" spans="1:11" s="43" customFormat="1" ht="26.25" customHeight="1" x14ac:dyDescent="0.2">
      <c r="A56" s="64">
        <v>45055</v>
      </c>
      <c r="B56" s="64">
        <v>45275</v>
      </c>
      <c r="C56" s="37" t="s">
        <v>71</v>
      </c>
      <c r="D56" s="61">
        <v>79836608</v>
      </c>
      <c r="E56" s="61">
        <v>23402516</v>
      </c>
      <c r="F56" s="61">
        <f>D56+E56</f>
        <v>103239124</v>
      </c>
      <c r="G56" s="52">
        <f t="shared" si="0"/>
        <v>103239124</v>
      </c>
      <c r="H56" s="53" t="s">
        <v>14</v>
      </c>
      <c r="I56" s="54" t="s">
        <v>12</v>
      </c>
      <c r="J56" s="55">
        <v>1</v>
      </c>
      <c r="K56" s="31">
        <v>0</v>
      </c>
    </row>
    <row r="57" spans="1:11" s="43" customFormat="1" ht="26.25" customHeight="1" x14ac:dyDescent="0.2">
      <c r="A57" s="64">
        <v>45036</v>
      </c>
      <c r="B57" s="64">
        <v>45291</v>
      </c>
      <c r="C57" s="37" t="s">
        <v>72</v>
      </c>
      <c r="D57" s="57">
        <v>10600000</v>
      </c>
      <c r="E57" s="61" t="s">
        <v>12</v>
      </c>
      <c r="F57" s="61" t="s">
        <v>12</v>
      </c>
      <c r="G57" s="52">
        <f t="shared" si="0"/>
        <v>10600000</v>
      </c>
      <c r="H57" s="53" t="s">
        <v>14</v>
      </c>
      <c r="I57" s="54" t="s">
        <v>12</v>
      </c>
      <c r="J57" s="55">
        <v>1</v>
      </c>
      <c r="K57" s="31">
        <v>0</v>
      </c>
    </row>
    <row r="58" spans="1:11" s="43" customFormat="1" ht="26.25" customHeight="1" x14ac:dyDescent="0.2">
      <c r="A58" s="53">
        <v>45037</v>
      </c>
      <c r="B58" s="53">
        <v>45138</v>
      </c>
      <c r="C58" s="37" t="s">
        <v>73</v>
      </c>
      <c r="D58" s="57">
        <v>6600000</v>
      </c>
      <c r="E58" s="57" t="s">
        <v>12</v>
      </c>
      <c r="F58" s="57" t="s">
        <v>12</v>
      </c>
      <c r="G58" s="52">
        <f t="shared" si="0"/>
        <v>6600000</v>
      </c>
      <c r="H58" s="53">
        <v>45139</v>
      </c>
      <c r="I58" s="54" t="s">
        <v>74</v>
      </c>
      <c r="J58" s="55">
        <v>1</v>
      </c>
      <c r="K58" s="31">
        <v>0</v>
      </c>
    </row>
    <row r="59" spans="1:11" s="43" customFormat="1" ht="36.75" customHeight="1" x14ac:dyDescent="0.2">
      <c r="A59" s="53">
        <v>45139</v>
      </c>
      <c r="B59" s="53">
        <v>45280</v>
      </c>
      <c r="C59" s="37" t="s">
        <v>73</v>
      </c>
      <c r="D59" s="57">
        <v>17600000</v>
      </c>
      <c r="E59" s="57">
        <v>146666</v>
      </c>
      <c r="F59" s="57">
        <f>D59+E59</f>
        <v>17746666</v>
      </c>
      <c r="G59" s="52">
        <f t="shared" si="0"/>
        <v>17746666</v>
      </c>
      <c r="H59" s="53">
        <v>45282</v>
      </c>
      <c r="I59" s="58" t="s">
        <v>75</v>
      </c>
      <c r="J59" s="55">
        <v>1</v>
      </c>
      <c r="K59" s="31">
        <v>0</v>
      </c>
    </row>
    <row r="60" spans="1:11" s="43" customFormat="1" ht="26.25" customHeight="1" x14ac:dyDescent="0.2">
      <c r="A60" s="64">
        <v>45040</v>
      </c>
      <c r="B60" s="64">
        <v>45175</v>
      </c>
      <c r="C60" s="37" t="s">
        <v>76</v>
      </c>
      <c r="D60" s="57">
        <v>22166666</v>
      </c>
      <c r="E60" s="61" t="s">
        <v>12</v>
      </c>
      <c r="F60" s="61" t="s">
        <v>12</v>
      </c>
      <c r="G60" s="52">
        <f t="shared" si="0"/>
        <v>22166666</v>
      </c>
      <c r="H60" s="53" t="s">
        <v>14</v>
      </c>
      <c r="I60" s="54" t="s">
        <v>12</v>
      </c>
      <c r="J60" s="55">
        <v>1</v>
      </c>
      <c r="K60" s="56">
        <v>0</v>
      </c>
    </row>
    <row r="61" spans="1:11" s="43" customFormat="1" ht="26.25" customHeight="1" x14ac:dyDescent="0.2">
      <c r="A61" s="64">
        <v>45040</v>
      </c>
      <c r="B61" s="64">
        <v>45161</v>
      </c>
      <c r="C61" s="37" t="s">
        <v>77</v>
      </c>
      <c r="D61" s="66">
        <v>215900000</v>
      </c>
      <c r="E61" s="67">
        <v>104467742</v>
      </c>
      <c r="F61" s="67">
        <f>D61+E61</f>
        <v>320367742</v>
      </c>
      <c r="G61" s="52">
        <f t="shared" si="0"/>
        <v>320367742</v>
      </c>
      <c r="H61" s="65">
        <v>45199</v>
      </c>
      <c r="I61" s="54" t="s">
        <v>12</v>
      </c>
      <c r="J61" s="55">
        <v>1</v>
      </c>
      <c r="K61" s="56">
        <v>0</v>
      </c>
    </row>
    <row r="62" spans="1:11" s="43" customFormat="1" ht="26.25" customHeight="1" x14ac:dyDescent="0.2">
      <c r="A62" s="64">
        <v>45041</v>
      </c>
      <c r="B62" s="64">
        <v>45284</v>
      </c>
      <c r="C62" s="37" t="s">
        <v>78</v>
      </c>
      <c r="D62" s="57">
        <v>40000000</v>
      </c>
      <c r="E62" s="61" t="s">
        <v>12</v>
      </c>
      <c r="F62" s="61" t="s">
        <v>12</v>
      </c>
      <c r="G62" s="52">
        <f t="shared" si="0"/>
        <v>40000000</v>
      </c>
      <c r="H62" s="53" t="s">
        <v>14</v>
      </c>
      <c r="I62" s="54" t="s">
        <v>12</v>
      </c>
      <c r="J62" s="55">
        <v>1</v>
      </c>
      <c r="K62" s="56">
        <v>0</v>
      </c>
    </row>
    <row r="63" spans="1:11" s="43" customFormat="1" ht="26.25" customHeight="1" x14ac:dyDescent="0.2">
      <c r="A63" s="64">
        <v>45042</v>
      </c>
      <c r="B63" s="64">
        <v>45102</v>
      </c>
      <c r="C63" s="37" t="s">
        <v>79</v>
      </c>
      <c r="D63" s="61">
        <v>2783116</v>
      </c>
      <c r="E63" s="61" t="s">
        <v>12</v>
      </c>
      <c r="F63" s="61" t="s">
        <v>12</v>
      </c>
      <c r="G63" s="52">
        <f t="shared" si="0"/>
        <v>2783116</v>
      </c>
      <c r="H63" s="53" t="s">
        <v>14</v>
      </c>
      <c r="I63" s="54" t="s">
        <v>12</v>
      </c>
      <c r="J63" s="55">
        <v>1</v>
      </c>
      <c r="K63" s="56">
        <v>0</v>
      </c>
    </row>
    <row r="64" spans="1:11" s="43" customFormat="1" ht="26.25" customHeight="1" x14ac:dyDescent="0.2">
      <c r="A64" s="64">
        <v>45042</v>
      </c>
      <c r="B64" s="64">
        <v>45163</v>
      </c>
      <c r="C64" s="37" t="s">
        <v>80</v>
      </c>
      <c r="D64" s="61">
        <v>14800000</v>
      </c>
      <c r="E64" s="61" t="s">
        <v>12</v>
      </c>
      <c r="F64" s="61" t="s">
        <v>12</v>
      </c>
      <c r="G64" s="52">
        <f t="shared" si="0"/>
        <v>14800000</v>
      </c>
      <c r="H64" s="53" t="s">
        <v>14</v>
      </c>
      <c r="I64" s="54" t="s">
        <v>12</v>
      </c>
      <c r="J64" s="55">
        <v>1</v>
      </c>
      <c r="K64" s="56">
        <v>0</v>
      </c>
    </row>
    <row r="65" spans="1:11" s="43" customFormat="1" ht="45.75" customHeight="1" x14ac:dyDescent="0.2">
      <c r="A65" s="64">
        <v>45054</v>
      </c>
      <c r="B65" s="64">
        <v>45114</v>
      </c>
      <c r="C65" s="37" t="s">
        <v>81</v>
      </c>
      <c r="D65" s="61">
        <v>141427184</v>
      </c>
      <c r="E65" s="61" t="s">
        <v>12</v>
      </c>
      <c r="F65" s="61" t="s">
        <v>12</v>
      </c>
      <c r="G65" s="52">
        <f t="shared" si="0"/>
        <v>141427184</v>
      </c>
      <c r="H65" s="65">
        <v>45261</v>
      </c>
      <c r="I65" s="54" t="s">
        <v>12</v>
      </c>
      <c r="J65" s="55">
        <v>1</v>
      </c>
      <c r="K65" s="56">
        <v>0</v>
      </c>
    </row>
    <row r="66" spans="1:11" s="59" customFormat="1" ht="26.25" customHeight="1" x14ac:dyDescent="0.2">
      <c r="A66" s="53">
        <v>45054</v>
      </c>
      <c r="B66" s="53">
        <v>45206</v>
      </c>
      <c r="C66" s="59" t="s">
        <v>82</v>
      </c>
      <c r="D66" s="57">
        <v>36730275</v>
      </c>
      <c r="E66" s="57" t="s">
        <v>12</v>
      </c>
      <c r="F66" s="57" t="s">
        <v>12</v>
      </c>
      <c r="G66" s="52">
        <f t="shared" si="0"/>
        <v>36730275</v>
      </c>
      <c r="H66" s="53" t="s">
        <v>14</v>
      </c>
      <c r="I66" s="54" t="s">
        <v>12</v>
      </c>
      <c r="J66" s="55">
        <v>1</v>
      </c>
      <c r="K66" s="56">
        <v>0</v>
      </c>
    </row>
    <row r="67" spans="1:11" s="59" customFormat="1" ht="26.25" customHeight="1" x14ac:dyDescent="0.2">
      <c r="A67" s="53">
        <v>45075</v>
      </c>
      <c r="B67" s="53">
        <v>45288</v>
      </c>
      <c r="C67" s="37" t="s">
        <v>83</v>
      </c>
      <c r="D67" s="57">
        <v>49764848</v>
      </c>
      <c r="E67" s="57">
        <v>22778218.399999999</v>
      </c>
      <c r="F67" s="57">
        <f>D67+E67</f>
        <v>72543066.400000006</v>
      </c>
      <c r="G67" s="52">
        <f t="shared" si="0"/>
        <v>72543066.400000006</v>
      </c>
      <c r="H67" s="60">
        <v>45291</v>
      </c>
      <c r="I67" s="54" t="s">
        <v>12</v>
      </c>
      <c r="J67" s="55">
        <v>1</v>
      </c>
      <c r="K67" s="56">
        <v>0</v>
      </c>
    </row>
    <row r="68" spans="1:11" s="59" customFormat="1" ht="26.25" customHeight="1" x14ac:dyDescent="0.2">
      <c r="A68" s="53">
        <v>45062</v>
      </c>
      <c r="B68" s="53">
        <v>45291</v>
      </c>
      <c r="C68" s="37" t="s">
        <v>84</v>
      </c>
      <c r="D68" s="57">
        <v>30000000</v>
      </c>
      <c r="E68" s="57" t="s">
        <v>12</v>
      </c>
      <c r="F68" s="57" t="s">
        <v>12</v>
      </c>
      <c r="G68" s="52">
        <f t="shared" si="0"/>
        <v>30000000</v>
      </c>
      <c r="H68" s="53" t="s">
        <v>14</v>
      </c>
      <c r="I68" s="54" t="s">
        <v>12</v>
      </c>
      <c r="J68" s="55">
        <v>1</v>
      </c>
      <c r="K68" s="56">
        <v>0</v>
      </c>
    </row>
    <row r="69" spans="1:11" s="43" customFormat="1" ht="26.25" customHeight="1" x14ac:dyDescent="0.2">
      <c r="A69" s="53">
        <v>45079</v>
      </c>
      <c r="B69" s="53">
        <v>45261</v>
      </c>
      <c r="C69" s="37" t="s">
        <v>32</v>
      </c>
      <c r="D69" s="57">
        <v>22200000</v>
      </c>
      <c r="E69" s="57">
        <v>3576667</v>
      </c>
      <c r="F69" s="57">
        <f>D69+E69</f>
        <v>25776667</v>
      </c>
      <c r="G69" s="52">
        <f t="shared" si="0"/>
        <v>25776667</v>
      </c>
      <c r="H69" s="53">
        <v>45290</v>
      </c>
      <c r="I69" s="54" t="s">
        <v>12</v>
      </c>
      <c r="J69" s="55">
        <v>1</v>
      </c>
      <c r="K69" s="31">
        <v>0</v>
      </c>
    </row>
    <row r="70" spans="1:11" s="43" customFormat="1" ht="26.25" customHeight="1" x14ac:dyDescent="0.2">
      <c r="A70" s="53">
        <v>45079</v>
      </c>
      <c r="B70" s="53">
        <v>45217</v>
      </c>
      <c r="C70" s="37" t="s">
        <v>30</v>
      </c>
      <c r="D70" s="57">
        <v>46920000</v>
      </c>
      <c r="E70" s="57">
        <v>-15866667</v>
      </c>
      <c r="F70" s="57">
        <f>D70+E70</f>
        <v>31053333</v>
      </c>
      <c r="G70" s="52">
        <f t="shared" si="0"/>
        <v>31053333</v>
      </c>
      <c r="H70" s="53">
        <v>45217</v>
      </c>
      <c r="I70" s="54" t="s">
        <v>12</v>
      </c>
      <c r="J70" s="55">
        <v>1</v>
      </c>
      <c r="K70" s="56">
        <v>0</v>
      </c>
    </row>
    <row r="71" spans="1:11" s="43" customFormat="1" ht="26.25" customHeight="1" x14ac:dyDescent="0.2">
      <c r="A71" s="53">
        <v>45079</v>
      </c>
      <c r="B71" s="53">
        <v>45288</v>
      </c>
      <c r="C71" s="37" t="s">
        <v>36</v>
      </c>
      <c r="D71" s="57">
        <v>46920000</v>
      </c>
      <c r="E71" s="57">
        <v>-8613333</v>
      </c>
      <c r="F71" s="57">
        <f>D71+E71</f>
        <v>38306667</v>
      </c>
      <c r="G71" s="52">
        <f t="shared" si="0"/>
        <v>38306667</v>
      </c>
      <c r="H71" s="53">
        <v>45250</v>
      </c>
      <c r="I71" s="54" t="s">
        <v>12</v>
      </c>
      <c r="J71" s="55">
        <v>1</v>
      </c>
      <c r="K71" s="56">
        <v>0</v>
      </c>
    </row>
    <row r="72" spans="1:11" s="43" customFormat="1" ht="26.25" customHeight="1" x14ac:dyDescent="0.2">
      <c r="A72" s="53">
        <v>45084</v>
      </c>
      <c r="B72" s="53">
        <v>45290</v>
      </c>
      <c r="C72" s="37" t="s">
        <v>85</v>
      </c>
      <c r="D72" s="57">
        <v>42840000</v>
      </c>
      <c r="E72" s="57" t="s">
        <v>12</v>
      </c>
      <c r="F72" s="57" t="s">
        <v>12</v>
      </c>
      <c r="G72" s="52">
        <f t="shared" ref="G72:G135" si="2">IF(E72="N/A",D72,D72+E72)</f>
        <v>42840000</v>
      </c>
      <c r="H72" s="53" t="s">
        <v>14</v>
      </c>
      <c r="I72" s="54" t="s">
        <v>12</v>
      </c>
      <c r="J72" s="55">
        <v>1</v>
      </c>
      <c r="K72" s="56">
        <v>0</v>
      </c>
    </row>
    <row r="73" spans="1:11" s="43" customFormat="1" ht="26.25" customHeight="1" x14ac:dyDescent="0.2">
      <c r="A73" s="53">
        <v>45075</v>
      </c>
      <c r="B73" s="53">
        <v>45288</v>
      </c>
      <c r="C73" s="37" t="s">
        <v>28</v>
      </c>
      <c r="D73" s="57">
        <v>35000000</v>
      </c>
      <c r="E73" s="57" t="s">
        <v>12</v>
      </c>
      <c r="F73" s="57" t="s">
        <v>12</v>
      </c>
      <c r="G73" s="52">
        <f t="shared" si="2"/>
        <v>35000000</v>
      </c>
      <c r="H73" s="53" t="s">
        <v>14</v>
      </c>
      <c r="I73" s="54" t="s">
        <v>12</v>
      </c>
      <c r="J73" s="55">
        <v>1</v>
      </c>
      <c r="K73" s="56">
        <v>0</v>
      </c>
    </row>
    <row r="74" spans="1:11" s="43" customFormat="1" ht="26.25" customHeight="1" x14ac:dyDescent="0.2">
      <c r="A74" s="53">
        <v>45077</v>
      </c>
      <c r="B74" s="53">
        <v>45338</v>
      </c>
      <c r="C74" s="37" t="s">
        <v>86</v>
      </c>
      <c r="D74" s="61">
        <v>106657691</v>
      </c>
      <c r="E74" s="61" t="s">
        <v>12</v>
      </c>
      <c r="F74" s="61" t="s">
        <v>12</v>
      </c>
      <c r="G74" s="52">
        <f t="shared" si="2"/>
        <v>106657691</v>
      </c>
      <c r="H74" s="53" t="s">
        <v>14</v>
      </c>
      <c r="I74" s="54" t="s">
        <v>12</v>
      </c>
      <c r="J74" s="55">
        <v>1</v>
      </c>
      <c r="K74" s="56">
        <v>0</v>
      </c>
    </row>
    <row r="75" spans="1:11" s="43" customFormat="1" ht="33.75" customHeight="1" x14ac:dyDescent="0.2">
      <c r="A75" s="64">
        <v>45083</v>
      </c>
      <c r="B75" s="64">
        <v>45137</v>
      </c>
      <c r="C75" s="37" t="s">
        <v>87</v>
      </c>
      <c r="D75" s="61">
        <v>64673176.990000002</v>
      </c>
      <c r="E75" s="61" t="s">
        <v>12</v>
      </c>
      <c r="F75" s="61" t="s">
        <v>12</v>
      </c>
      <c r="G75" s="52">
        <f t="shared" si="2"/>
        <v>64673176.990000002</v>
      </c>
      <c r="H75" s="65">
        <v>45158</v>
      </c>
      <c r="I75" s="54" t="s">
        <v>12</v>
      </c>
      <c r="J75" s="55">
        <v>1</v>
      </c>
      <c r="K75" s="31">
        <v>0</v>
      </c>
    </row>
    <row r="76" spans="1:11" s="43" customFormat="1" ht="26.25" customHeight="1" x14ac:dyDescent="0.2">
      <c r="A76" s="64">
        <v>45079</v>
      </c>
      <c r="B76" s="64">
        <v>45290</v>
      </c>
      <c r="C76" s="37" t="s">
        <v>88</v>
      </c>
      <c r="D76" s="61">
        <v>840000</v>
      </c>
      <c r="E76" s="61" t="s">
        <v>12</v>
      </c>
      <c r="F76" s="61" t="s">
        <v>12</v>
      </c>
      <c r="G76" s="52">
        <f t="shared" si="2"/>
        <v>840000</v>
      </c>
      <c r="H76" s="53" t="s">
        <v>14</v>
      </c>
      <c r="I76" s="54" t="s">
        <v>12</v>
      </c>
      <c r="J76" s="55">
        <v>1</v>
      </c>
      <c r="K76" s="56">
        <v>0</v>
      </c>
    </row>
    <row r="77" spans="1:11" s="43" customFormat="1" ht="26.25" customHeight="1" x14ac:dyDescent="0.2">
      <c r="A77" s="64">
        <v>45078</v>
      </c>
      <c r="B77" s="64">
        <v>45291</v>
      </c>
      <c r="C77" s="37" t="s">
        <v>89</v>
      </c>
      <c r="D77" s="61">
        <v>57818103</v>
      </c>
      <c r="E77" s="61">
        <v>24779187</v>
      </c>
      <c r="F77" s="61">
        <f>D77+E77</f>
        <v>82597290</v>
      </c>
      <c r="G77" s="52">
        <f t="shared" si="2"/>
        <v>82597290</v>
      </c>
      <c r="H77" s="53" t="s">
        <v>14</v>
      </c>
      <c r="I77" s="54" t="s">
        <v>12</v>
      </c>
      <c r="J77" s="55">
        <v>1</v>
      </c>
      <c r="K77" s="56">
        <v>0</v>
      </c>
    </row>
    <row r="78" spans="1:11" s="43" customFormat="1" ht="78.75" customHeight="1" x14ac:dyDescent="0.2">
      <c r="A78" s="53">
        <v>45082</v>
      </c>
      <c r="B78" s="53">
        <v>45289</v>
      </c>
      <c r="C78" s="37" t="s">
        <v>90</v>
      </c>
      <c r="D78" s="57">
        <v>47833333</v>
      </c>
      <c r="E78" s="61" t="s">
        <v>12</v>
      </c>
      <c r="F78" s="61" t="s">
        <v>12</v>
      </c>
      <c r="G78" s="52">
        <f t="shared" si="2"/>
        <v>47833333</v>
      </c>
      <c r="H78" s="53" t="s">
        <v>14</v>
      </c>
      <c r="I78" s="54" t="s">
        <v>12</v>
      </c>
      <c r="J78" s="55">
        <v>1</v>
      </c>
      <c r="K78" s="31">
        <v>0</v>
      </c>
    </row>
    <row r="79" spans="1:11" s="43" customFormat="1" ht="26.25" customHeight="1" x14ac:dyDescent="0.2">
      <c r="A79" s="64">
        <v>45083</v>
      </c>
      <c r="B79" s="64">
        <v>45290</v>
      </c>
      <c r="C79" s="37" t="s">
        <v>91</v>
      </c>
      <c r="D79" s="61">
        <v>47833333</v>
      </c>
      <c r="E79" s="61" t="s">
        <v>12</v>
      </c>
      <c r="F79" s="61" t="s">
        <v>12</v>
      </c>
      <c r="G79" s="52">
        <f t="shared" si="2"/>
        <v>47833333</v>
      </c>
      <c r="H79" s="53" t="s">
        <v>14</v>
      </c>
      <c r="I79" s="54" t="s">
        <v>12</v>
      </c>
      <c r="J79" s="55">
        <v>1</v>
      </c>
      <c r="K79" s="31">
        <v>0</v>
      </c>
    </row>
    <row r="80" spans="1:11" s="43" customFormat="1" ht="58.5" customHeight="1" x14ac:dyDescent="0.2">
      <c r="A80" s="64">
        <v>45086</v>
      </c>
      <c r="B80" s="64">
        <v>45282</v>
      </c>
      <c r="C80" s="37" t="s">
        <v>92</v>
      </c>
      <c r="D80" s="61">
        <v>18106667</v>
      </c>
      <c r="E80" s="61">
        <v>746666</v>
      </c>
      <c r="F80" s="61">
        <f>D80+E80</f>
        <v>18853333</v>
      </c>
      <c r="G80" s="52">
        <f t="shared" si="2"/>
        <v>18853333</v>
      </c>
      <c r="H80" s="64">
        <v>45290</v>
      </c>
      <c r="I80" s="68" t="s">
        <v>12</v>
      </c>
      <c r="J80" s="55">
        <v>1</v>
      </c>
      <c r="K80" s="31">
        <v>0</v>
      </c>
    </row>
    <row r="81" spans="1:11" s="43" customFormat="1" ht="26.25" customHeight="1" x14ac:dyDescent="0.2">
      <c r="A81" s="64">
        <v>45086</v>
      </c>
      <c r="B81" s="64">
        <v>45207</v>
      </c>
      <c r="C81" s="37" t="s">
        <v>93</v>
      </c>
      <c r="D81" s="69">
        <v>157409000</v>
      </c>
      <c r="E81" s="61" t="s">
        <v>12</v>
      </c>
      <c r="F81" s="61" t="s">
        <v>12</v>
      </c>
      <c r="G81" s="52">
        <f t="shared" si="2"/>
        <v>157409000</v>
      </c>
      <c r="H81" s="53" t="s">
        <v>14</v>
      </c>
      <c r="I81" s="68" t="s">
        <v>12</v>
      </c>
      <c r="J81" s="55">
        <v>1</v>
      </c>
      <c r="K81" s="31">
        <v>0</v>
      </c>
    </row>
    <row r="82" spans="1:11" s="43" customFormat="1" ht="32.25" customHeight="1" x14ac:dyDescent="0.2">
      <c r="A82" s="53">
        <v>45091</v>
      </c>
      <c r="B82" s="53">
        <v>45229</v>
      </c>
      <c r="C82" s="37" t="s">
        <v>19</v>
      </c>
      <c r="D82" s="61">
        <v>21760000</v>
      </c>
      <c r="E82" s="70">
        <v>-6233334</v>
      </c>
      <c r="F82" s="70">
        <f>D82+E82</f>
        <v>15526666</v>
      </c>
      <c r="G82" s="52">
        <f t="shared" si="2"/>
        <v>15526666</v>
      </c>
      <c r="H82" s="53">
        <v>45229</v>
      </c>
      <c r="I82" s="71" t="s">
        <v>94</v>
      </c>
      <c r="J82" s="55">
        <v>1</v>
      </c>
      <c r="K82" s="31">
        <v>0</v>
      </c>
    </row>
    <row r="83" spans="1:11" s="43" customFormat="1" ht="29.25" customHeight="1" x14ac:dyDescent="0.2">
      <c r="A83" s="53">
        <v>45090</v>
      </c>
      <c r="B83" s="53">
        <v>45230</v>
      </c>
      <c r="C83" s="37" t="s">
        <v>37</v>
      </c>
      <c r="D83" s="63">
        <v>20693333</v>
      </c>
      <c r="E83" s="61">
        <v>-5973333</v>
      </c>
      <c r="F83" s="61">
        <f>D83+E83</f>
        <v>14720000</v>
      </c>
      <c r="G83" s="52">
        <f t="shared" si="2"/>
        <v>14720000</v>
      </c>
      <c r="H83" s="53">
        <v>45230</v>
      </c>
      <c r="I83" s="71" t="s">
        <v>95</v>
      </c>
      <c r="J83" s="55">
        <v>1</v>
      </c>
      <c r="K83" s="31">
        <v>0</v>
      </c>
    </row>
    <row r="84" spans="1:11" s="43" customFormat="1" ht="26.25" customHeight="1" x14ac:dyDescent="0.2">
      <c r="A84" s="64">
        <v>45091</v>
      </c>
      <c r="B84" s="64">
        <v>45182</v>
      </c>
      <c r="C84" s="37" t="s">
        <v>96</v>
      </c>
      <c r="D84" s="61">
        <v>14463022</v>
      </c>
      <c r="E84" s="61">
        <v>7229250</v>
      </c>
      <c r="F84" s="61">
        <v>21692272</v>
      </c>
      <c r="G84" s="52">
        <f t="shared" si="2"/>
        <v>21692272</v>
      </c>
      <c r="H84" s="65">
        <v>45212</v>
      </c>
      <c r="I84" s="54" t="s">
        <v>12</v>
      </c>
      <c r="J84" s="55">
        <v>1</v>
      </c>
      <c r="K84" s="31">
        <v>0</v>
      </c>
    </row>
    <row r="85" spans="1:11" s="43" customFormat="1" ht="26.25" customHeight="1" x14ac:dyDescent="0.2">
      <c r="A85" s="64">
        <v>45093</v>
      </c>
      <c r="B85" s="64">
        <v>45214</v>
      </c>
      <c r="C85" s="37" t="s">
        <v>97</v>
      </c>
      <c r="D85" s="61">
        <v>27200000</v>
      </c>
      <c r="E85" s="61" t="s">
        <v>12</v>
      </c>
      <c r="F85" s="61" t="s">
        <v>12</v>
      </c>
      <c r="G85" s="52">
        <f t="shared" si="2"/>
        <v>27200000</v>
      </c>
      <c r="H85" s="53" t="s">
        <v>14</v>
      </c>
      <c r="I85" s="54" t="s">
        <v>12</v>
      </c>
      <c r="J85" s="55">
        <v>1</v>
      </c>
      <c r="K85" s="56">
        <v>0</v>
      </c>
    </row>
    <row r="86" spans="1:11" s="59" customFormat="1" ht="26.25" customHeight="1" x14ac:dyDescent="0.2">
      <c r="A86" s="53">
        <v>45104</v>
      </c>
      <c r="B86" s="53">
        <v>45286</v>
      </c>
      <c r="C86" s="37" t="s">
        <v>98</v>
      </c>
      <c r="D86" s="67">
        <v>33000000</v>
      </c>
      <c r="E86" s="57">
        <v>-7516667</v>
      </c>
      <c r="F86" s="57">
        <v>25483333</v>
      </c>
      <c r="G86" s="52">
        <f t="shared" si="2"/>
        <v>25483333</v>
      </c>
      <c r="H86" s="53">
        <v>45245</v>
      </c>
      <c r="I86" s="71" t="s">
        <v>99</v>
      </c>
      <c r="J86" s="55">
        <v>1</v>
      </c>
      <c r="K86" s="31">
        <v>0</v>
      </c>
    </row>
    <row r="87" spans="1:11" s="59" customFormat="1" ht="30" customHeight="1" x14ac:dyDescent="0.2">
      <c r="A87" s="53">
        <v>45112</v>
      </c>
      <c r="B87" s="53">
        <v>45290</v>
      </c>
      <c r="C87" s="37" t="s">
        <v>100</v>
      </c>
      <c r="D87" s="57">
        <v>22000000</v>
      </c>
      <c r="E87" s="57">
        <f>10266667-5500000</f>
        <v>4766667</v>
      </c>
      <c r="F87" s="57">
        <v>26766667</v>
      </c>
      <c r="G87" s="52">
        <f t="shared" si="2"/>
        <v>26766667</v>
      </c>
      <c r="H87" s="53">
        <v>45260</v>
      </c>
      <c r="I87" s="58" t="s">
        <v>101</v>
      </c>
      <c r="J87" s="55">
        <v>1</v>
      </c>
      <c r="K87" s="31">
        <v>0</v>
      </c>
    </row>
    <row r="88" spans="1:11" s="43" customFormat="1" ht="30.75" customHeight="1" x14ac:dyDescent="0.2">
      <c r="A88" s="64">
        <v>45111</v>
      </c>
      <c r="B88" s="64">
        <v>45275</v>
      </c>
      <c r="C88" s="37" t="s">
        <v>102</v>
      </c>
      <c r="D88" s="57">
        <v>12000000</v>
      </c>
      <c r="E88" s="57" t="s">
        <v>12</v>
      </c>
      <c r="F88" s="57" t="s">
        <v>12</v>
      </c>
      <c r="G88" s="52">
        <f t="shared" si="2"/>
        <v>12000000</v>
      </c>
      <c r="H88" s="53" t="s">
        <v>14</v>
      </c>
      <c r="I88" s="72" t="s">
        <v>12</v>
      </c>
      <c r="J88" s="55">
        <v>1</v>
      </c>
      <c r="K88" s="56">
        <v>0</v>
      </c>
    </row>
    <row r="89" spans="1:11" s="43" customFormat="1" ht="26.25" customHeight="1" x14ac:dyDescent="0.2">
      <c r="A89" s="64">
        <v>45118</v>
      </c>
      <c r="B89" s="64">
        <v>45285</v>
      </c>
      <c r="C89" s="37" t="s">
        <v>103</v>
      </c>
      <c r="D89" s="61">
        <v>38500000</v>
      </c>
      <c r="E89" s="61" t="s">
        <v>12</v>
      </c>
      <c r="F89" s="61" t="s">
        <v>12</v>
      </c>
      <c r="G89" s="52">
        <f t="shared" si="2"/>
        <v>38500000</v>
      </c>
      <c r="H89" s="53" t="s">
        <v>14</v>
      </c>
      <c r="I89" s="72" t="s">
        <v>12</v>
      </c>
      <c r="J89" s="55">
        <v>1</v>
      </c>
      <c r="K89" s="56">
        <v>0</v>
      </c>
    </row>
    <row r="90" spans="1:11" s="43" customFormat="1" ht="26.25" customHeight="1" x14ac:dyDescent="0.2">
      <c r="A90" s="64">
        <v>45114</v>
      </c>
      <c r="B90" s="64">
        <v>45291</v>
      </c>
      <c r="C90" s="37" t="s">
        <v>104</v>
      </c>
      <c r="D90" s="61">
        <v>21583333</v>
      </c>
      <c r="E90" s="61" t="s">
        <v>12</v>
      </c>
      <c r="F90" s="61" t="s">
        <v>12</v>
      </c>
      <c r="G90" s="52">
        <f t="shared" si="2"/>
        <v>21583333</v>
      </c>
      <c r="H90" s="53" t="s">
        <v>14</v>
      </c>
      <c r="I90" s="72" t="s">
        <v>12</v>
      </c>
      <c r="J90" s="55">
        <v>1</v>
      </c>
      <c r="K90" s="56">
        <v>0</v>
      </c>
    </row>
    <row r="91" spans="1:11" s="43" customFormat="1" ht="49.5" customHeight="1" x14ac:dyDescent="0.2">
      <c r="A91" s="64">
        <v>45114</v>
      </c>
      <c r="B91" s="64">
        <v>45148</v>
      </c>
      <c r="C91" s="37" t="s">
        <v>105</v>
      </c>
      <c r="D91" s="61">
        <v>1050000</v>
      </c>
      <c r="E91" s="61" t="s">
        <v>12</v>
      </c>
      <c r="F91" s="61" t="s">
        <v>12</v>
      </c>
      <c r="G91" s="52">
        <f t="shared" si="2"/>
        <v>1050000</v>
      </c>
      <c r="H91" s="53" t="s">
        <v>14</v>
      </c>
      <c r="I91" s="72" t="s">
        <v>12</v>
      </c>
      <c r="J91" s="55">
        <v>1</v>
      </c>
      <c r="K91" s="56">
        <v>0</v>
      </c>
    </row>
    <row r="92" spans="1:11" s="43" customFormat="1" ht="26.25" customHeight="1" x14ac:dyDescent="0.2">
      <c r="A92" s="64">
        <v>45114</v>
      </c>
      <c r="B92" s="64">
        <v>45291</v>
      </c>
      <c r="C92" s="37" t="s">
        <v>106</v>
      </c>
      <c r="D92" s="61">
        <v>17600000</v>
      </c>
      <c r="E92" s="61" t="s">
        <v>12</v>
      </c>
      <c r="F92" s="61" t="s">
        <v>12</v>
      </c>
      <c r="G92" s="52">
        <f t="shared" si="2"/>
        <v>17600000</v>
      </c>
      <c r="H92" s="53" t="s">
        <v>14</v>
      </c>
      <c r="I92" s="72" t="s">
        <v>12</v>
      </c>
      <c r="J92" s="55">
        <v>1</v>
      </c>
      <c r="K92" s="56">
        <v>0</v>
      </c>
    </row>
    <row r="93" spans="1:11" s="43" customFormat="1" ht="26.25" customHeight="1" x14ac:dyDescent="0.2">
      <c r="A93" s="64">
        <v>45114</v>
      </c>
      <c r="B93" s="64">
        <v>45291</v>
      </c>
      <c r="C93" s="59" t="s">
        <v>107</v>
      </c>
      <c r="D93" s="61">
        <v>26250000</v>
      </c>
      <c r="E93" s="61" t="s">
        <v>12</v>
      </c>
      <c r="F93" s="61" t="s">
        <v>12</v>
      </c>
      <c r="G93" s="52">
        <f t="shared" si="2"/>
        <v>26250000</v>
      </c>
      <c r="H93" s="53" t="s">
        <v>14</v>
      </c>
      <c r="I93" s="72" t="s">
        <v>12</v>
      </c>
      <c r="J93" s="55">
        <v>1</v>
      </c>
      <c r="K93" s="56">
        <v>0</v>
      </c>
    </row>
    <row r="94" spans="1:11" s="43" customFormat="1" ht="30.75" customHeight="1" x14ac:dyDescent="0.2">
      <c r="A94" s="64">
        <v>45117</v>
      </c>
      <c r="B94" s="64">
        <v>45291</v>
      </c>
      <c r="C94" s="37" t="s">
        <v>108</v>
      </c>
      <c r="D94" s="61">
        <v>37266666</v>
      </c>
      <c r="E94" s="61" t="s">
        <v>12</v>
      </c>
      <c r="F94" s="61" t="s">
        <v>12</v>
      </c>
      <c r="G94" s="52">
        <f t="shared" si="2"/>
        <v>37266666</v>
      </c>
      <c r="H94" s="53" t="s">
        <v>14</v>
      </c>
      <c r="I94" s="72" t="s">
        <v>12</v>
      </c>
      <c r="J94" s="55">
        <v>1</v>
      </c>
      <c r="K94" s="56">
        <v>0</v>
      </c>
    </row>
    <row r="95" spans="1:11" s="43" customFormat="1" ht="26.25" customHeight="1" x14ac:dyDescent="0.2">
      <c r="A95" s="64">
        <v>45124</v>
      </c>
      <c r="B95" s="64">
        <v>45215</v>
      </c>
      <c r="C95" s="37" t="s">
        <v>109</v>
      </c>
      <c r="D95" s="61">
        <v>24952351</v>
      </c>
      <c r="E95" s="61" t="s">
        <v>12</v>
      </c>
      <c r="F95" s="67" t="s">
        <v>12</v>
      </c>
      <c r="G95" s="52">
        <f t="shared" si="2"/>
        <v>24952351</v>
      </c>
      <c r="H95" s="53" t="s">
        <v>14</v>
      </c>
      <c r="I95" s="72" t="s">
        <v>12</v>
      </c>
      <c r="J95" s="55">
        <v>1</v>
      </c>
      <c r="K95" s="56">
        <v>0</v>
      </c>
    </row>
    <row r="96" spans="1:11" s="43" customFormat="1" ht="26.25" customHeight="1" x14ac:dyDescent="0.2">
      <c r="A96" s="68">
        <v>45119</v>
      </c>
      <c r="B96" s="68">
        <v>45280</v>
      </c>
      <c r="C96" s="37" t="s">
        <v>110</v>
      </c>
      <c r="D96" s="61">
        <v>13250000</v>
      </c>
      <c r="E96" s="61" t="s">
        <v>12</v>
      </c>
      <c r="F96" s="61" t="s">
        <v>12</v>
      </c>
      <c r="G96" s="52">
        <f t="shared" si="2"/>
        <v>13250000</v>
      </c>
      <c r="H96" s="53" t="s">
        <v>14</v>
      </c>
      <c r="I96" s="72" t="s">
        <v>12</v>
      </c>
      <c r="J96" s="55">
        <v>1</v>
      </c>
      <c r="K96" s="56">
        <v>0</v>
      </c>
    </row>
    <row r="97" spans="1:11" s="43" customFormat="1" ht="26.25" customHeight="1" x14ac:dyDescent="0.2">
      <c r="A97" s="68">
        <v>45124</v>
      </c>
      <c r="B97" s="68">
        <v>45289</v>
      </c>
      <c r="C97" s="37" t="s">
        <v>111</v>
      </c>
      <c r="D97" s="61">
        <v>25536666</v>
      </c>
      <c r="E97" s="67" t="s">
        <v>12</v>
      </c>
      <c r="F97" s="67" t="s">
        <v>12</v>
      </c>
      <c r="G97" s="52">
        <f t="shared" si="2"/>
        <v>25536666</v>
      </c>
      <c r="H97" s="53" t="s">
        <v>14</v>
      </c>
      <c r="I97" s="72" t="s">
        <v>12</v>
      </c>
      <c r="J97" s="55">
        <v>1</v>
      </c>
      <c r="K97" s="56">
        <v>0</v>
      </c>
    </row>
    <row r="98" spans="1:11" s="43" customFormat="1" ht="26.25" customHeight="1" x14ac:dyDescent="0.2">
      <c r="A98" s="64">
        <v>45121</v>
      </c>
      <c r="B98" s="64">
        <v>45280</v>
      </c>
      <c r="C98" s="37" t="s">
        <v>112</v>
      </c>
      <c r="D98" s="61">
        <v>13083333</v>
      </c>
      <c r="E98" s="67" t="s">
        <v>12</v>
      </c>
      <c r="F98" s="67" t="s">
        <v>12</v>
      </c>
      <c r="G98" s="52">
        <f t="shared" si="2"/>
        <v>13083333</v>
      </c>
      <c r="H98" s="53" t="s">
        <v>14</v>
      </c>
      <c r="I98" s="72" t="s">
        <v>12</v>
      </c>
      <c r="J98" s="55">
        <v>1</v>
      </c>
      <c r="K98" s="56">
        <v>0</v>
      </c>
    </row>
    <row r="99" spans="1:11" s="43" customFormat="1" ht="26.25" customHeight="1" x14ac:dyDescent="0.2">
      <c r="A99" s="64">
        <v>45103</v>
      </c>
      <c r="B99" s="64">
        <v>45260</v>
      </c>
      <c r="C99" s="37" t="s">
        <v>113</v>
      </c>
      <c r="D99" s="61">
        <v>27500000</v>
      </c>
      <c r="E99" s="67">
        <v>-4583334</v>
      </c>
      <c r="F99" s="67">
        <f>D99+E99</f>
        <v>22916666</v>
      </c>
      <c r="G99" s="52">
        <f t="shared" si="2"/>
        <v>22916666</v>
      </c>
      <c r="H99" s="64">
        <v>45260</v>
      </c>
      <c r="I99" s="73" t="s">
        <v>114</v>
      </c>
      <c r="J99" s="55">
        <v>1</v>
      </c>
      <c r="K99" s="31">
        <v>0</v>
      </c>
    </row>
    <row r="100" spans="1:11" s="43" customFormat="1" ht="26.25" customHeight="1" x14ac:dyDescent="0.2">
      <c r="A100" s="64">
        <v>45126</v>
      </c>
      <c r="B100" s="64">
        <v>45278</v>
      </c>
      <c r="C100" s="37" t="s">
        <v>115</v>
      </c>
      <c r="D100" s="61">
        <v>27500000</v>
      </c>
      <c r="E100" s="67" t="s">
        <v>12</v>
      </c>
      <c r="F100" s="67" t="s">
        <v>12</v>
      </c>
      <c r="G100" s="52">
        <f t="shared" si="2"/>
        <v>27500000</v>
      </c>
      <c r="H100" s="53" t="s">
        <v>14</v>
      </c>
      <c r="I100" s="72" t="s">
        <v>12</v>
      </c>
      <c r="J100" s="55">
        <v>1</v>
      </c>
      <c r="K100" s="31">
        <v>0</v>
      </c>
    </row>
    <row r="101" spans="1:11" s="43" customFormat="1" ht="26.25" customHeight="1" x14ac:dyDescent="0.2">
      <c r="A101" s="64">
        <v>45126</v>
      </c>
      <c r="B101" s="64">
        <v>45281</v>
      </c>
      <c r="C101" s="37" t="s">
        <v>116</v>
      </c>
      <c r="D101" s="61">
        <v>12750000</v>
      </c>
      <c r="E101" s="74">
        <v>750000</v>
      </c>
      <c r="F101" s="67">
        <f>D101+E101</f>
        <v>13500000</v>
      </c>
      <c r="G101" s="52">
        <f t="shared" si="2"/>
        <v>13500000</v>
      </c>
      <c r="H101" s="53">
        <v>45290</v>
      </c>
      <c r="I101" s="72" t="s">
        <v>12</v>
      </c>
      <c r="J101" s="55">
        <v>1</v>
      </c>
      <c r="K101" s="31">
        <v>0</v>
      </c>
    </row>
    <row r="102" spans="1:11" s="43" customFormat="1" ht="26.25" customHeight="1" x14ac:dyDescent="0.2">
      <c r="A102" s="64">
        <v>45126</v>
      </c>
      <c r="B102" s="64">
        <v>45281</v>
      </c>
      <c r="C102" s="37" t="s">
        <v>117</v>
      </c>
      <c r="D102" s="61">
        <v>12750000</v>
      </c>
      <c r="E102" s="67" t="s">
        <v>12</v>
      </c>
      <c r="F102" s="67" t="s">
        <v>12</v>
      </c>
      <c r="G102" s="52">
        <f t="shared" si="2"/>
        <v>12750000</v>
      </c>
      <c r="H102" s="53" t="s">
        <v>14</v>
      </c>
      <c r="I102" s="54" t="s">
        <v>12</v>
      </c>
      <c r="J102" s="55">
        <v>1</v>
      </c>
      <c r="K102" s="31">
        <v>0</v>
      </c>
    </row>
    <row r="103" spans="1:11" s="43" customFormat="1" ht="26.25" customHeight="1" x14ac:dyDescent="0.2">
      <c r="A103" s="64">
        <v>45133</v>
      </c>
      <c r="B103" s="64">
        <v>45284</v>
      </c>
      <c r="C103" s="37" t="s">
        <v>118</v>
      </c>
      <c r="D103" s="61">
        <v>12500000</v>
      </c>
      <c r="E103" s="61">
        <v>-1750000</v>
      </c>
      <c r="F103" s="61">
        <f>D103+E103</f>
        <v>10750000</v>
      </c>
      <c r="G103" s="52">
        <f t="shared" si="2"/>
        <v>10750000</v>
      </c>
      <c r="H103" s="64">
        <v>45264</v>
      </c>
      <c r="I103" s="73" t="s">
        <v>119</v>
      </c>
      <c r="J103" s="55">
        <v>1</v>
      </c>
      <c r="K103" s="31">
        <v>0</v>
      </c>
    </row>
    <row r="104" spans="1:11" s="43" customFormat="1" ht="26.25" customHeight="1" x14ac:dyDescent="0.2">
      <c r="A104" s="64">
        <v>45139</v>
      </c>
      <c r="B104" s="64">
        <v>45290</v>
      </c>
      <c r="C104" s="37" t="s">
        <v>120</v>
      </c>
      <c r="D104" s="61">
        <v>12500000</v>
      </c>
      <c r="E104" s="67" t="s">
        <v>12</v>
      </c>
      <c r="F104" s="67" t="s">
        <v>12</v>
      </c>
      <c r="G104" s="52">
        <f t="shared" si="2"/>
        <v>12500000</v>
      </c>
      <c r="H104" s="53" t="s">
        <v>14</v>
      </c>
      <c r="I104" s="54" t="s">
        <v>12</v>
      </c>
      <c r="J104" s="55">
        <v>1</v>
      </c>
      <c r="K104" s="31">
        <v>0</v>
      </c>
    </row>
    <row r="105" spans="1:11" s="43" customFormat="1" ht="24.75" customHeight="1" x14ac:dyDescent="0.2">
      <c r="A105" s="64">
        <v>45133</v>
      </c>
      <c r="B105" s="64">
        <v>45281</v>
      </c>
      <c r="C105" s="37" t="s">
        <v>121</v>
      </c>
      <c r="D105" s="61">
        <v>29200000</v>
      </c>
      <c r="E105" s="61">
        <v>1800000</v>
      </c>
      <c r="F105" s="61">
        <f>D105+E105</f>
        <v>31000000</v>
      </c>
      <c r="G105" s="52">
        <f t="shared" si="2"/>
        <v>31000000</v>
      </c>
      <c r="H105" s="64">
        <v>45290</v>
      </c>
      <c r="I105" s="54" t="s">
        <v>12</v>
      </c>
      <c r="J105" s="55">
        <v>1</v>
      </c>
      <c r="K105" s="31">
        <v>0</v>
      </c>
    </row>
    <row r="106" spans="1:11" s="43" customFormat="1" ht="26.25" customHeight="1" x14ac:dyDescent="0.2">
      <c r="A106" s="64">
        <v>45133</v>
      </c>
      <c r="B106" s="64">
        <v>45254</v>
      </c>
      <c r="C106" s="37" t="s">
        <v>122</v>
      </c>
      <c r="D106" s="61">
        <v>549998619</v>
      </c>
      <c r="E106" s="67" t="s">
        <v>12</v>
      </c>
      <c r="F106" s="67" t="s">
        <v>12</v>
      </c>
      <c r="G106" s="52">
        <f t="shared" si="2"/>
        <v>549998619</v>
      </c>
      <c r="H106" s="53" t="s">
        <v>14</v>
      </c>
      <c r="I106" s="54" t="s">
        <v>12</v>
      </c>
      <c r="J106" s="55">
        <v>1</v>
      </c>
      <c r="K106" s="31">
        <v>0</v>
      </c>
    </row>
    <row r="107" spans="1:11" s="43" customFormat="1" ht="26.25" customHeight="1" x14ac:dyDescent="0.2">
      <c r="A107" s="64">
        <v>45134</v>
      </c>
      <c r="B107" s="64">
        <v>45253</v>
      </c>
      <c r="C107" s="37" t="s">
        <v>123</v>
      </c>
      <c r="D107" s="61">
        <v>950663987</v>
      </c>
      <c r="E107" s="67" t="s">
        <v>12</v>
      </c>
      <c r="F107" s="67" t="s">
        <v>12</v>
      </c>
      <c r="G107" s="52">
        <f t="shared" si="2"/>
        <v>950663987</v>
      </c>
      <c r="H107" s="53">
        <v>45275</v>
      </c>
      <c r="I107" s="54" t="s">
        <v>12</v>
      </c>
      <c r="J107" s="55">
        <v>1</v>
      </c>
      <c r="K107" s="31">
        <v>0</v>
      </c>
    </row>
    <row r="108" spans="1:11" s="43" customFormat="1" ht="26.25" customHeight="1" x14ac:dyDescent="0.2">
      <c r="A108" s="64">
        <v>45141</v>
      </c>
      <c r="B108" s="64">
        <v>45283</v>
      </c>
      <c r="C108" s="37" t="s">
        <v>124</v>
      </c>
      <c r="D108" s="61">
        <v>11666666</v>
      </c>
      <c r="E108" s="67" t="s">
        <v>12</v>
      </c>
      <c r="F108" s="67" t="s">
        <v>12</v>
      </c>
      <c r="G108" s="52">
        <f t="shared" si="2"/>
        <v>11666666</v>
      </c>
      <c r="H108" s="53" t="s">
        <v>14</v>
      </c>
      <c r="I108" s="54" t="s">
        <v>12</v>
      </c>
      <c r="J108" s="55">
        <v>1</v>
      </c>
      <c r="K108" s="31">
        <v>0</v>
      </c>
    </row>
    <row r="109" spans="1:11" s="43" customFormat="1" ht="26.25" customHeight="1" x14ac:dyDescent="0.2">
      <c r="A109" s="64">
        <v>45142</v>
      </c>
      <c r="B109" s="64">
        <v>45283</v>
      </c>
      <c r="C109" s="37" t="s">
        <v>125</v>
      </c>
      <c r="D109" s="61">
        <v>11666666</v>
      </c>
      <c r="E109" s="61">
        <v>-2666666</v>
      </c>
      <c r="F109" s="61">
        <f>D109+E109</f>
        <v>9000000</v>
      </c>
      <c r="G109" s="52">
        <f t="shared" si="2"/>
        <v>9000000</v>
      </c>
      <c r="H109" s="64">
        <v>45251</v>
      </c>
      <c r="I109" s="73" t="s">
        <v>126</v>
      </c>
      <c r="J109" s="55">
        <v>1</v>
      </c>
      <c r="K109" s="31">
        <v>0</v>
      </c>
    </row>
    <row r="110" spans="1:11" s="43" customFormat="1" ht="26.25" customHeight="1" x14ac:dyDescent="0.2">
      <c r="A110" s="64">
        <v>45140</v>
      </c>
      <c r="B110" s="64">
        <v>45281</v>
      </c>
      <c r="C110" s="37" t="s">
        <v>127</v>
      </c>
      <c r="D110" s="61">
        <v>11666666</v>
      </c>
      <c r="E110" s="61" t="s">
        <v>12</v>
      </c>
      <c r="F110" s="61" t="s">
        <v>12</v>
      </c>
      <c r="G110" s="52">
        <f t="shared" si="2"/>
        <v>11666666</v>
      </c>
      <c r="H110" s="53" t="s">
        <v>14</v>
      </c>
      <c r="I110" s="54" t="s">
        <v>12</v>
      </c>
      <c r="J110" s="55">
        <v>1</v>
      </c>
      <c r="K110" s="31">
        <v>0</v>
      </c>
    </row>
    <row r="111" spans="1:11" s="43" customFormat="1" ht="29.25" customHeight="1" x14ac:dyDescent="0.2">
      <c r="A111" s="64">
        <v>45156</v>
      </c>
      <c r="B111" s="64">
        <v>45290</v>
      </c>
      <c r="C111" s="37" t="s">
        <v>128</v>
      </c>
      <c r="D111" s="61">
        <v>116120856.59999999</v>
      </c>
      <c r="E111" s="61" t="s">
        <v>12</v>
      </c>
      <c r="F111" s="61" t="s">
        <v>12</v>
      </c>
      <c r="G111" s="52">
        <f t="shared" si="2"/>
        <v>116120856.59999999</v>
      </c>
      <c r="H111" s="53" t="s">
        <v>14</v>
      </c>
      <c r="I111" s="54" t="s">
        <v>12</v>
      </c>
      <c r="J111" s="55">
        <v>1</v>
      </c>
      <c r="K111" s="31">
        <v>0</v>
      </c>
    </row>
    <row r="112" spans="1:11" s="43" customFormat="1" ht="26.25" customHeight="1" x14ac:dyDescent="0.2">
      <c r="A112" s="64">
        <v>45146</v>
      </c>
      <c r="B112" s="64">
        <v>45290</v>
      </c>
      <c r="C112" s="37" t="s">
        <v>129</v>
      </c>
      <c r="D112" s="61">
        <v>14300000</v>
      </c>
      <c r="E112" s="61">
        <v>-4600000</v>
      </c>
      <c r="F112" s="61">
        <f>D112+E112</f>
        <v>9700000</v>
      </c>
      <c r="G112" s="52">
        <f t="shared" si="2"/>
        <v>9700000</v>
      </c>
      <c r="H112" s="53">
        <v>45244</v>
      </c>
      <c r="I112" s="73" t="s">
        <v>130</v>
      </c>
      <c r="J112" s="55">
        <v>1</v>
      </c>
      <c r="K112" s="31">
        <v>0</v>
      </c>
    </row>
    <row r="113" spans="1:11" s="43" customFormat="1" ht="26.25" customHeight="1" x14ac:dyDescent="0.2">
      <c r="A113" s="64">
        <v>45152</v>
      </c>
      <c r="B113" s="64">
        <v>45273</v>
      </c>
      <c r="C113" s="37" t="s">
        <v>131</v>
      </c>
      <c r="D113" s="61">
        <v>16000000</v>
      </c>
      <c r="E113" s="61">
        <v>2266667</v>
      </c>
      <c r="F113" s="61">
        <f>E113+E113</f>
        <v>4533334</v>
      </c>
      <c r="G113" s="52">
        <f t="shared" si="2"/>
        <v>18266667</v>
      </c>
      <c r="H113" s="53">
        <v>45290</v>
      </c>
      <c r="I113" s="54" t="s">
        <v>12</v>
      </c>
      <c r="J113" s="55">
        <v>1</v>
      </c>
      <c r="K113" s="31">
        <v>0</v>
      </c>
    </row>
    <row r="114" spans="1:11" s="43" customFormat="1" ht="26.25" customHeight="1" x14ac:dyDescent="0.2">
      <c r="A114" s="64">
        <v>45166</v>
      </c>
      <c r="B114" s="64">
        <v>45290</v>
      </c>
      <c r="C114" s="37" t="s">
        <v>132</v>
      </c>
      <c r="D114" s="61">
        <v>41000000</v>
      </c>
      <c r="E114" s="61" t="s">
        <v>12</v>
      </c>
      <c r="F114" s="61" t="s">
        <v>12</v>
      </c>
      <c r="G114" s="52">
        <f t="shared" si="2"/>
        <v>41000000</v>
      </c>
      <c r="H114" s="53" t="s">
        <v>14</v>
      </c>
      <c r="I114" s="54" t="s">
        <v>12</v>
      </c>
      <c r="J114" s="55">
        <v>1</v>
      </c>
      <c r="K114" s="31">
        <v>0</v>
      </c>
    </row>
    <row r="115" spans="1:11" s="43" customFormat="1" ht="26.25" customHeight="1" x14ac:dyDescent="0.2">
      <c r="A115" s="64">
        <v>45166</v>
      </c>
      <c r="B115" s="64">
        <v>45275</v>
      </c>
      <c r="C115" s="37" t="s">
        <v>133</v>
      </c>
      <c r="D115" s="61">
        <v>1473010785</v>
      </c>
      <c r="E115" s="61" t="s">
        <v>12</v>
      </c>
      <c r="F115" s="61" t="s">
        <v>12</v>
      </c>
      <c r="G115" s="52">
        <f t="shared" si="2"/>
        <v>1473010785</v>
      </c>
      <c r="H115" s="53" t="s">
        <v>14</v>
      </c>
      <c r="I115" s="54" t="s">
        <v>12</v>
      </c>
      <c r="J115" s="55">
        <v>1</v>
      </c>
      <c r="K115" s="31">
        <v>0</v>
      </c>
    </row>
    <row r="116" spans="1:11" s="43" customFormat="1" ht="26.25" customHeight="1" x14ac:dyDescent="0.2">
      <c r="A116" s="64">
        <v>45167</v>
      </c>
      <c r="B116" s="64">
        <v>45260</v>
      </c>
      <c r="C116" s="37" t="s">
        <v>134</v>
      </c>
      <c r="D116" s="61">
        <v>216740000</v>
      </c>
      <c r="E116" s="61" t="s">
        <v>12</v>
      </c>
      <c r="F116" s="61" t="s">
        <v>12</v>
      </c>
      <c r="G116" s="52">
        <f t="shared" si="2"/>
        <v>216740000</v>
      </c>
      <c r="H116" s="53" t="s">
        <v>14</v>
      </c>
      <c r="I116" s="54" t="s">
        <v>12</v>
      </c>
      <c r="J116" s="55">
        <v>1</v>
      </c>
      <c r="K116" s="31">
        <v>0</v>
      </c>
    </row>
    <row r="117" spans="1:11" s="43" customFormat="1" ht="26.25" customHeight="1" x14ac:dyDescent="0.2">
      <c r="A117" s="64">
        <v>45167</v>
      </c>
      <c r="B117" s="64">
        <v>45227</v>
      </c>
      <c r="C117" s="37" t="s">
        <v>135</v>
      </c>
      <c r="D117" s="61">
        <v>14800000</v>
      </c>
      <c r="E117" s="61" t="s">
        <v>12</v>
      </c>
      <c r="F117" s="61" t="s">
        <v>12</v>
      </c>
      <c r="G117" s="52">
        <f t="shared" si="2"/>
        <v>14800000</v>
      </c>
      <c r="H117" s="53" t="s">
        <v>14</v>
      </c>
      <c r="I117" s="54" t="s">
        <v>12</v>
      </c>
      <c r="J117" s="55">
        <v>1</v>
      </c>
      <c r="K117" s="31">
        <v>0</v>
      </c>
    </row>
    <row r="118" spans="1:11" ht="26.25" customHeight="1" x14ac:dyDescent="0.2">
      <c r="A118" s="64">
        <v>45167</v>
      </c>
      <c r="B118" s="64">
        <v>45288</v>
      </c>
      <c r="C118" s="37" t="s">
        <v>136</v>
      </c>
      <c r="D118" s="61">
        <v>32000000</v>
      </c>
      <c r="E118" s="61" t="s">
        <v>12</v>
      </c>
      <c r="F118" s="61" t="s">
        <v>12</v>
      </c>
      <c r="G118" s="52">
        <f t="shared" si="2"/>
        <v>32000000</v>
      </c>
      <c r="H118" s="53" t="s">
        <v>14</v>
      </c>
      <c r="I118" s="54" t="s">
        <v>12</v>
      </c>
      <c r="J118" s="55">
        <v>1</v>
      </c>
      <c r="K118" s="31">
        <v>0</v>
      </c>
    </row>
    <row r="119" spans="1:11" ht="26.25" customHeight="1" x14ac:dyDescent="0.2">
      <c r="A119" s="64">
        <v>45169</v>
      </c>
      <c r="B119" s="64">
        <v>45290</v>
      </c>
      <c r="C119" s="37" t="s">
        <v>137</v>
      </c>
      <c r="D119" s="61">
        <v>18000000</v>
      </c>
      <c r="E119" s="61" t="s">
        <v>12</v>
      </c>
      <c r="F119" s="61" t="s">
        <v>12</v>
      </c>
      <c r="G119" s="52">
        <f t="shared" si="2"/>
        <v>18000000</v>
      </c>
      <c r="H119" s="53" t="s">
        <v>14</v>
      </c>
      <c r="I119" s="54" t="s">
        <v>12</v>
      </c>
      <c r="J119" s="55">
        <v>1</v>
      </c>
      <c r="K119" s="31">
        <v>0</v>
      </c>
    </row>
    <row r="120" spans="1:11" ht="26.25" customHeight="1" x14ac:dyDescent="0.2">
      <c r="A120" s="64">
        <v>45169</v>
      </c>
      <c r="B120" s="64">
        <v>45290</v>
      </c>
      <c r="C120" s="37" t="s">
        <v>138</v>
      </c>
      <c r="D120" s="61">
        <v>34000000</v>
      </c>
      <c r="E120" s="61" t="s">
        <v>12</v>
      </c>
      <c r="F120" s="61" t="s">
        <v>12</v>
      </c>
      <c r="G120" s="52">
        <f t="shared" si="2"/>
        <v>34000000</v>
      </c>
      <c r="H120" s="53" t="s">
        <v>14</v>
      </c>
      <c r="I120" s="54" t="s">
        <v>12</v>
      </c>
      <c r="J120" s="55">
        <v>1</v>
      </c>
      <c r="K120" s="31">
        <v>0</v>
      </c>
    </row>
    <row r="121" spans="1:11" ht="26.25" customHeight="1" x14ac:dyDescent="0.2">
      <c r="A121" s="64">
        <v>45169</v>
      </c>
      <c r="B121" s="64">
        <v>45290</v>
      </c>
      <c r="C121" s="37" t="s">
        <v>139</v>
      </c>
      <c r="D121" s="61">
        <v>14800000</v>
      </c>
      <c r="E121" s="61" t="s">
        <v>12</v>
      </c>
      <c r="F121" s="61" t="s">
        <v>12</v>
      </c>
      <c r="G121" s="52">
        <f t="shared" si="2"/>
        <v>14800000</v>
      </c>
      <c r="H121" s="53" t="s">
        <v>14</v>
      </c>
      <c r="I121" s="54" t="s">
        <v>12</v>
      </c>
      <c r="J121" s="55">
        <v>1</v>
      </c>
      <c r="K121" s="31">
        <v>0</v>
      </c>
    </row>
    <row r="122" spans="1:11" ht="26.25" customHeight="1" x14ac:dyDescent="0.2">
      <c r="A122" s="64">
        <v>45169</v>
      </c>
      <c r="B122" s="64">
        <v>45290</v>
      </c>
      <c r="C122" s="37" t="s">
        <v>140</v>
      </c>
      <c r="D122" s="61">
        <v>32000000</v>
      </c>
      <c r="E122" s="61" t="s">
        <v>12</v>
      </c>
      <c r="F122" s="61" t="s">
        <v>12</v>
      </c>
      <c r="G122" s="52">
        <f t="shared" si="2"/>
        <v>32000000</v>
      </c>
      <c r="H122" s="53" t="s">
        <v>14</v>
      </c>
      <c r="I122" s="54" t="s">
        <v>12</v>
      </c>
      <c r="J122" s="55">
        <v>1</v>
      </c>
      <c r="K122" s="56">
        <v>0</v>
      </c>
    </row>
    <row r="123" spans="1:11" ht="26.25" customHeight="1" x14ac:dyDescent="0.2">
      <c r="A123" s="64">
        <v>45169</v>
      </c>
      <c r="B123" s="64">
        <v>45290</v>
      </c>
      <c r="C123" s="37" t="s">
        <v>141</v>
      </c>
      <c r="D123" s="61">
        <v>32000000</v>
      </c>
      <c r="E123" s="61" t="s">
        <v>12</v>
      </c>
      <c r="F123" s="61" t="s">
        <v>12</v>
      </c>
      <c r="G123" s="52">
        <f t="shared" si="2"/>
        <v>32000000</v>
      </c>
      <c r="H123" s="53" t="s">
        <v>14</v>
      </c>
      <c r="I123" s="54" t="s">
        <v>12</v>
      </c>
      <c r="J123" s="55">
        <v>1</v>
      </c>
      <c r="K123" s="56">
        <v>0</v>
      </c>
    </row>
    <row r="124" spans="1:11" ht="26.25" customHeight="1" x14ac:dyDescent="0.2">
      <c r="A124" s="64">
        <v>45175</v>
      </c>
      <c r="B124" s="64">
        <v>45291</v>
      </c>
      <c r="C124" s="37" t="s">
        <v>142</v>
      </c>
      <c r="D124" s="61">
        <v>30933333</v>
      </c>
      <c r="E124" s="61" t="s">
        <v>12</v>
      </c>
      <c r="F124" s="61" t="s">
        <v>12</v>
      </c>
      <c r="G124" s="52">
        <f t="shared" si="2"/>
        <v>30933333</v>
      </c>
      <c r="H124" s="53" t="s">
        <v>14</v>
      </c>
      <c r="I124" s="54" t="s">
        <v>12</v>
      </c>
      <c r="J124" s="55">
        <v>1</v>
      </c>
      <c r="K124" s="56">
        <v>0</v>
      </c>
    </row>
    <row r="125" spans="1:11" ht="26.25" customHeight="1" x14ac:dyDescent="0.2">
      <c r="A125" s="64">
        <v>45180</v>
      </c>
      <c r="B125" s="64">
        <v>45290</v>
      </c>
      <c r="C125" s="37" t="s">
        <v>143</v>
      </c>
      <c r="D125" s="61">
        <v>115605360</v>
      </c>
      <c r="E125" s="61" t="s">
        <v>12</v>
      </c>
      <c r="F125" s="61" t="s">
        <v>12</v>
      </c>
      <c r="G125" s="52">
        <f t="shared" si="2"/>
        <v>115605360</v>
      </c>
      <c r="H125" s="53" t="s">
        <v>14</v>
      </c>
      <c r="I125" s="54" t="s">
        <v>12</v>
      </c>
      <c r="J125" s="55">
        <v>1</v>
      </c>
      <c r="K125" s="56">
        <v>0</v>
      </c>
    </row>
    <row r="126" spans="1:11" s="42" customFormat="1" ht="26.25" customHeight="1" x14ac:dyDescent="0.2">
      <c r="A126" s="68">
        <v>45174</v>
      </c>
      <c r="B126" s="68">
        <v>45289</v>
      </c>
      <c r="C126" s="73" t="s">
        <v>144</v>
      </c>
      <c r="D126" s="67">
        <v>30666667</v>
      </c>
      <c r="E126" s="61" t="s">
        <v>12</v>
      </c>
      <c r="F126" s="61" t="s">
        <v>12</v>
      </c>
      <c r="G126" s="52">
        <f t="shared" si="2"/>
        <v>30666667</v>
      </c>
      <c r="H126" s="53" t="s">
        <v>14</v>
      </c>
      <c r="I126" s="54" t="s">
        <v>12</v>
      </c>
      <c r="J126" s="55">
        <v>1</v>
      </c>
      <c r="K126" s="56">
        <v>0</v>
      </c>
    </row>
    <row r="127" spans="1:11" ht="26.25" customHeight="1" x14ac:dyDescent="0.2">
      <c r="A127" s="64">
        <v>45183</v>
      </c>
      <c r="B127" s="64">
        <v>45290</v>
      </c>
      <c r="C127" s="37" t="s">
        <v>145</v>
      </c>
      <c r="D127" s="61">
        <v>28533333</v>
      </c>
      <c r="E127" s="61" t="s">
        <v>12</v>
      </c>
      <c r="F127" s="61" t="s">
        <v>12</v>
      </c>
      <c r="G127" s="52">
        <f t="shared" si="2"/>
        <v>28533333</v>
      </c>
      <c r="H127" s="53" t="s">
        <v>14</v>
      </c>
      <c r="I127" s="54" t="s">
        <v>12</v>
      </c>
      <c r="J127" s="55">
        <v>1</v>
      </c>
      <c r="K127" s="56">
        <v>0</v>
      </c>
    </row>
    <row r="128" spans="1:11" ht="26.25" customHeight="1" x14ac:dyDescent="0.2">
      <c r="A128" s="64">
        <v>45181</v>
      </c>
      <c r="B128" s="64">
        <v>45209</v>
      </c>
      <c r="C128" s="37" t="s">
        <v>146</v>
      </c>
      <c r="D128" s="61">
        <v>9777720</v>
      </c>
      <c r="E128" s="61" t="s">
        <v>12</v>
      </c>
      <c r="F128" s="61" t="s">
        <v>12</v>
      </c>
      <c r="G128" s="52">
        <f t="shared" si="2"/>
        <v>9777720</v>
      </c>
      <c r="H128" s="53" t="s">
        <v>14</v>
      </c>
      <c r="I128" s="54" t="s">
        <v>12</v>
      </c>
      <c r="J128" s="55">
        <v>1</v>
      </c>
      <c r="K128" s="56">
        <v>0</v>
      </c>
    </row>
    <row r="129" spans="1:11" ht="26.25" customHeight="1" x14ac:dyDescent="0.2">
      <c r="A129" s="64">
        <v>45184</v>
      </c>
      <c r="B129" s="64">
        <v>45290</v>
      </c>
      <c r="C129" s="37" t="s">
        <v>147</v>
      </c>
      <c r="D129" s="67">
        <v>97819920</v>
      </c>
      <c r="E129" s="61" t="s">
        <v>12</v>
      </c>
      <c r="F129" s="61" t="s">
        <v>12</v>
      </c>
      <c r="G129" s="52">
        <f t="shared" si="2"/>
        <v>97819920</v>
      </c>
      <c r="H129" s="53" t="s">
        <v>14</v>
      </c>
      <c r="I129" s="54" t="s">
        <v>12</v>
      </c>
      <c r="J129" s="55">
        <v>1</v>
      </c>
      <c r="K129" s="56">
        <v>0</v>
      </c>
    </row>
    <row r="130" spans="1:11" ht="26.25" customHeight="1" x14ac:dyDescent="0.2">
      <c r="A130" s="64">
        <v>45181</v>
      </c>
      <c r="B130" s="64">
        <v>45290</v>
      </c>
      <c r="C130" s="37" t="s">
        <v>148</v>
      </c>
      <c r="D130" s="61">
        <v>27250000</v>
      </c>
      <c r="E130" s="61" t="s">
        <v>12</v>
      </c>
      <c r="F130" s="61" t="s">
        <v>12</v>
      </c>
      <c r="G130" s="52">
        <f t="shared" si="2"/>
        <v>27250000</v>
      </c>
      <c r="H130" s="53" t="s">
        <v>14</v>
      </c>
      <c r="I130" s="54" t="s">
        <v>12</v>
      </c>
      <c r="J130" s="55">
        <v>1</v>
      </c>
      <c r="K130" s="56">
        <v>0</v>
      </c>
    </row>
    <row r="131" spans="1:11" ht="26.25" customHeight="1" x14ac:dyDescent="0.2">
      <c r="A131" s="64">
        <v>45202</v>
      </c>
      <c r="B131" s="64">
        <v>45275</v>
      </c>
      <c r="C131" s="37" t="s">
        <v>149</v>
      </c>
      <c r="D131" s="61">
        <v>26265980</v>
      </c>
      <c r="E131" s="61" t="s">
        <v>12</v>
      </c>
      <c r="F131" s="61" t="s">
        <v>12</v>
      </c>
      <c r="G131" s="52">
        <f t="shared" si="2"/>
        <v>26265980</v>
      </c>
      <c r="H131" s="53" t="s">
        <v>14</v>
      </c>
      <c r="I131" s="54" t="s">
        <v>12</v>
      </c>
      <c r="J131" s="55">
        <v>1</v>
      </c>
      <c r="K131" s="56">
        <v>0</v>
      </c>
    </row>
    <row r="132" spans="1:11" ht="26.25" customHeight="1" x14ac:dyDescent="0.2">
      <c r="A132" s="64">
        <v>45183</v>
      </c>
      <c r="B132" s="64">
        <v>45289</v>
      </c>
      <c r="C132" s="37" t="s">
        <v>150</v>
      </c>
      <c r="D132" s="61">
        <v>12250000</v>
      </c>
      <c r="E132" s="61" t="s">
        <v>12</v>
      </c>
      <c r="F132" s="61" t="s">
        <v>12</v>
      </c>
      <c r="G132" s="52">
        <f t="shared" si="2"/>
        <v>12250000</v>
      </c>
      <c r="H132" s="53" t="s">
        <v>14</v>
      </c>
      <c r="I132" s="54" t="s">
        <v>12</v>
      </c>
      <c r="J132" s="55">
        <v>1</v>
      </c>
      <c r="K132" s="56">
        <v>0</v>
      </c>
    </row>
    <row r="133" spans="1:11" ht="26.25" customHeight="1" x14ac:dyDescent="0.2">
      <c r="A133" s="64">
        <v>45196</v>
      </c>
      <c r="B133" s="64">
        <v>45290</v>
      </c>
      <c r="C133" s="37" t="s">
        <v>151</v>
      </c>
      <c r="D133" s="61">
        <v>10026667</v>
      </c>
      <c r="E133" s="61">
        <v>-3200000</v>
      </c>
      <c r="F133" s="61">
        <f>D133+E133</f>
        <v>6826667</v>
      </c>
      <c r="G133" s="52">
        <f t="shared" si="2"/>
        <v>6826667</v>
      </c>
      <c r="H133" s="64">
        <v>45260</v>
      </c>
      <c r="I133" s="58" t="s">
        <v>152</v>
      </c>
      <c r="J133" s="55">
        <v>1</v>
      </c>
      <c r="K133" s="31">
        <v>0</v>
      </c>
    </row>
    <row r="134" spans="1:11" ht="24.75" customHeight="1" x14ac:dyDescent="0.2">
      <c r="A134" s="64">
        <v>45203</v>
      </c>
      <c r="B134" s="64">
        <v>45283</v>
      </c>
      <c r="C134" s="37" t="s">
        <v>63</v>
      </c>
      <c r="D134" s="61">
        <v>20000000</v>
      </c>
      <c r="E134" s="61">
        <v>1750000</v>
      </c>
      <c r="F134" s="61">
        <f>D134+E134</f>
        <v>21750000</v>
      </c>
      <c r="G134" s="52">
        <f t="shared" si="2"/>
        <v>21750000</v>
      </c>
      <c r="H134" s="64">
        <v>45290</v>
      </c>
      <c r="I134" s="54" t="s">
        <v>12</v>
      </c>
      <c r="J134" s="55">
        <v>1</v>
      </c>
      <c r="K134" s="31">
        <v>0</v>
      </c>
    </row>
    <row r="135" spans="1:11" s="75" customFormat="1" ht="26.25" customHeight="1" x14ac:dyDescent="0.25">
      <c r="A135" s="64">
        <v>45210</v>
      </c>
      <c r="B135" s="64">
        <v>45290</v>
      </c>
      <c r="C135" s="37" t="s">
        <v>153</v>
      </c>
      <c r="D135" s="61">
        <v>12000000</v>
      </c>
      <c r="E135" s="61" t="s">
        <v>12</v>
      </c>
      <c r="F135" s="61" t="s">
        <v>12</v>
      </c>
      <c r="G135" s="52">
        <f t="shared" si="2"/>
        <v>12000000</v>
      </c>
      <c r="H135" s="64">
        <v>45260</v>
      </c>
      <c r="I135" s="54" t="s">
        <v>12</v>
      </c>
      <c r="J135" s="55">
        <v>1</v>
      </c>
      <c r="K135" s="56">
        <v>0</v>
      </c>
    </row>
    <row r="136" spans="1:11" s="75" customFormat="1" ht="26.25" customHeight="1" x14ac:dyDescent="0.25">
      <c r="A136" s="64">
        <v>45211</v>
      </c>
      <c r="B136" s="64">
        <v>45291</v>
      </c>
      <c r="C136" s="37" t="s">
        <v>154</v>
      </c>
      <c r="D136" s="61">
        <v>12000000</v>
      </c>
      <c r="E136" s="61" t="s">
        <v>12</v>
      </c>
      <c r="F136" s="61" t="s">
        <v>12</v>
      </c>
      <c r="G136" s="52">
        <f t="shared" ref="G136:G151" si="3">IF(E136="N/A",D136,D136+E136)</f>
        <v>12000000</v>
      </c>
      <c r="H136" s="64">
        <v>45264</v>
      </c>
      <c r="I136" s="54" t="s">
        <v>12</v>
      </c>
      <c r="J136" s="55">
        <v>1</v>
      </c>
      <c r="K136" s="56">
        <v>0</v>
      </c>
    </row>
    <row r="137" spans="1:11" s="75" customFormat="1" ht="26.25" customHeight="1" x14ac:dyDescent="0.25">
      <c r="A137" s="64">
        <v>45216</v>
      </c>
      <c r="B137" s="64">
        <v>45276</v>
      </c>
      <c r="C137" s="37" t="s">
        <v>155</v>
      </c>
      <c r="D137" s="61">
        <v>20230000</v>
      </c>
      <c r="E137" s="61" t="s">
        <v>12</v>
      </c>
      <c r="F137" s="61" t="s">
        <v>12</v>
      </c>
      <c r="G137" s="52">
        <f t="shared" si="3"/>
        <v>20230000</v>
      </c>
      <c r="H137" s="53" t="s">
        <v>14</v>
      </c>
      <c r="I137" s="54" t="s">
        <v>12</v>
      </c>
      <c r="J137" s="55">
        <v>1</v>
      </c>
      <c r="K137" s="56">
        <v>0</v>
      </c>
    </row>
    <row r="138" spans="1:11" s="75" customFormat="1" ht="26.25" customHeight="1" x14ac:dyDescent="0.25">
      <c r="A138" s="64">
        <v>45216</v>
      </c>
      <c r="B138" s="64">
        <v>45290</v>
      </c>
      <c r="C138" s="37" t="s">
        <v>156</v>
      </c>
      <c r="D138" s="61">
        <v>17266667</v>
      </c>
      <c r="E138" s="61" t="s">
        <v>12</v>
      </c>
      <c r="F138" s="61" t="s">
        <v>12</v>
      </c>
      <c r="G138" s="52">
        <f t="shared" si="3"/>
        <v>17266667</v>
      </c>
      <c r="H138" s="53" t="s">
        <v>14</v>
      </c>
      <c r="I138" s="54" t="s">
        <v>12</v>
      </c>
      <c r="J138" s="55">
        <v>1</v>
      </c>
      <c r="K138" s="56">
        <v>0</v>
      </c>
    </row>
    <row r="139" spans="1:11" s="75" customFormat="1" ht="26.25" customHeight="1" x14ac:dyDescent="0.25">
      <c r="A139" s="64">
        <v>45223</v>
      </c>
      <c r="B139" s="64">
        <v>45283</v>
      </c>
      <c r="C139" s="37" t="s">
        <v>157</v>
      </c>
      <c r="D139" s="61">
        <v>14000000</v>
      </c>
      <c r="E139" s="61" t="s">
        <v>12</v>
      </c>
      <c r="F139" s="61" t="s">
        <v>12</v>
      </c>
      <c r="G139" s="52">
        <f t="shared" si="3"/>
        <v>14000000</v>
      </c>
      <c r="H139" s="53" t="s">
        <v>14</v>
      </c>
      <c r="I139" s="54" t="s">
        <v>12</v>
      </c>
      <c r="J139" s="55">
        <v>1</v>
      </c>
      <c r="K139" s="56">
        <v>0</v>
      </c>
    </row>
    <row r="140" spans="1:11" s="75" customFormat="1" ht="26.25" customHeight="1" x14ac:dyDescent="0.25">
      <c r="A140" s="64">
        <v>45219</v>
      </c>
      <c r="B140" s="64">
        <v>45289</v>
      </c>
      <c r="C140" s="37" t="s">
        <v>158</v>
      </c>
      <c r="D140" s="61">
        <v>18666667</v>
      </c>
      <c r="E140" s="61" t="s">
        <v>12</v>
      </c>
      <c r="F140" s="61" t="s">
        <v>12</v>
      </c>
      <c r="G140" s="52">
        <f t="shared" si="3"/>
        <v>18666667</v>
      </c>
      <c r="H140" s="53" t="s">
        <v>14</v>
      </c>
      <c r="I140" s="54" t="s">
        <v>12</v>
      </c>
      <c r="J140" s="55">
        <v>1</v>
      </c>
      <c r="K140" s="56">
        <v>0</v>
      </c>
    </row>
    <row r="141" spans="1:11" s="75" customFormat="1" ht="42" customHeight="1" x14ac:dyDescent="0.25">
      <c r="A141" s="64">
        <v>45224</v>
      </c>
      <c r="B141" s="64">
        <v>45289</v>
      </c>
      <c r="C141" s="37" t="s">
        <v>159</v>
      </c>
      <c r="D141" s="61">
        <v>14733333</v>
      </c>
      <c r="E141" s="61" t="s">
        <v>12</v>
      </c>
      <c r="F141" s="61" t="s">
        <v>12</v>
      </c>
      <c r="G141" s="52">
        <f t="shared" si="3"/>
        <v>14733333</v>
      </c>
      <c r="H141" s="53" t="s">
        <v>14</v>
      </c>
      <c r="I141" s="54" t="s">
        <v>12</v>
      </c>
      <c r="J141" s="55">
        <v>1</v>
      </c>
      <c r="K141" s="56">
        <v>0</v>
      </c>
    </row>
    <row r="142" spans="1:11" s="75" customFormat="1" ht="32.25" customHeight="1" x14ac:dyDescent="0.25">
      <c r="A142" s="64">
        <v>45233</v>
      </c>
      <c r="B142" s="64">
        <v>45290</v>
      </c>
      <c r="C142" s="37" t="s">
        <v>160</v>
      </c>
      <c r="D142" s="61">
        <v>12566666</v>
      </c>
      <c r="E142" s="61" t="s">
        <v>12</v>
      </c>
      <c r="F142" s="61" t="s">
        <v>12</v>
      </c>
      <c r="G142" s="52">
        <f t="shared" si="3"/>
        <v>12566666</v>
      </c>
      <c r="H142" s="53" t="s">
        <v>14</v>
      </c>
      <c r="I142" s="54" t="s">
        <v>12</v>
      </c>
      <c r="J142" s="55">
        <v>1</v>
      </c>
      <c r="K142" s="56">
        <v>0</v>
      </c>
    </row>
    <row r="143" spans="1:11" s="75" customFormat="1" ht="33" customHeight="1" x14ac:dyDescent="0.25">
      <c r="A143" s="64">
        <v>45246</v>
      </c>
      <c r="B143" s="64">
        <v>45275</v>
      </c>
      <c r="C143" s="37" t="s">
        <v>161</v>
      </c>
      <c r="D143" s="61">
        <v>10458800</v>
      </c>
      <c r="E143" s="61">
        <v>996000</v>
      </c>
      <c r="F143" s="61">
        <f>D143+E143</f>
        <v>11454800</v>
      </c>
      <c r="G143" s="52">
        <f t="shared" si="3"/>
        <v>11454800</v>
      </c>
      <c r="H143" s="64">
        <v>45286</v>
      </c>
      <c r="I143" s="54" t="s">
        <v>12</v>
      </c>
      <c r="J143" s="55">
        <v>1</v>
      </c>
      <c r="K143" s="31">
        <v>0</v>
      </c>
    </row>
    <row r="144" spans="1:11" s="75" customFormat="1" ht="41.25" customHeight="1" x14ac:dyDescent="0.25">
      <c r="A144" s="64">
        <v>45246</v>
      </c>
      <c r="B144" s="64">
        <v>45290</v>
      </c>
      <c r="C144" s="37" t="s">
        <v>162</v>
      </c>
      <c r="D144" s="61">
        <v>5550000</v>
      </c>
      <c r="E144" s="61" t="s">
        <v>12</v>
      </c>
      <c r="F144" s="61" t="s">
        <v>12</v>
      </c>
      <c r="G144" s="52">
        <f t="shared" si="3"/>
        <v>5550000</v>
      </c>
      <c r="H144" s="53" t="s">
        <v>14</v>
      </c>
      <c r="I144" s="54" t="s">
        <v>12</v>
      </c>
      <c r="J144" s="55">
        <v>1</v>
      </c>
      <c r="K144" s="56">
        <v>0</v>
      </c>
    </row>
    <row r="145" spans="1:11" s="75" customFormat="1" ht="31.5" customHeight="1" x14ac:dyDescent="0.25">
      <c r="A145" s="64">
        <v>45252</v>
      </c>
      <c r="B145" s="64">
        <v>45290</v>
      </c>
      <c r="C145" s="37" t="s">
        <v>163</v>
      </c>
      <c r="D145" s="61">
        <v>10519600</v>
      </c>
      <c r="E145" s="61" t="s">
        <v>12</v>
      </c>
      <c r="F145" s="61" t="s">
        <v>12</v>
      </c>
      <c r="G145" s="52">
        <f t="shared" si="3"/>
        <v>10519600</v>
      </c>
      <c r="H145" s="53" t="s">
        <v>14</v>
      </c>
      <c r="I145" s="54" t="s">
        <v>12</v>
      </c>
      <c r="J145" s="55">
        <v>1</v>
      </c>
      <c r="K145" s="56">
        <v>0</v>
      </c>
    </row>
    <row r="146" spans="1:11" s="75" customFormat="1" ht="32.25" customHeight="1" x14ac:dyDescent="0.25">
      <c r="A146" s="64">
        <v>45245</v>
      </c>
      <c r="B146" s="64">
        <v>45289</v>
      </c>
      <c r="C146" s="37" t="s">
        <v>164</v>
      </c>
      <c r="D146" s="61">
        <v>4800000</v>
      </c>
      <c r="E146" s="61" t="s">
        <v>12</v>
      </c>
      <c r="F146" s="61" t="s">
        <v>12</v>
      </c>
      <c r="G146" s="52">
        <f t="shared" si="3"/>
        <v>4800000</v>
      </c>
      <c r="H146" s="53" t="s">
        <v>14</v>
      </c>
      <c r="I146" s="54" t="s">
        <v>12</v>
      </c>
      <c r="J146" s="55">
        <v>1</v>
      </c>
      <c r="K146" s="56">
        <v>0</v>
      </c>
    </row>
    <row r="147" spans="1:11" s="75" customFormat="1" ht="35.25" customHeight="1" x14ac:dyDescent="0.25">
      <c r="A147" s="64">
        <v>45252</v>
      </c>
      <c r="B147" s="64">
        <v>45290</v>
      </c>
      <c r="C147" s="37" t="s">
        <v>165</v>
      </c>
      <c r="D147" s="61">
        <v>4686000</v>
      </c>
      <c r="E147" s="61" t="s">
        <v>12</v>
      </c>
      <c r="F147" s="61" t="s">
        <v>12</v>
      </c>
      <c r="G147" s="52">
        <f t="shared" si="3"/>
        <v>4686000</v>
      </c>
      <c r="H147" s="53" t="s">
        <v>14</v>
      </c>
      <c r="I147" s="54" t="s">
        <v>12</v>
      </c>
      <c r="J147" s="55">
        <v>1</v>
      </c>
      <c r="K147" s="56">
        <v>0</v>
      </c>
    </row>
    <row r="148" spans="1:11" s="75" customFormat="1" ht="31.5" customHeight="1" x14ac:dyDescent="0.25">
      <c r="A148" s="64">
        <v>45254</v>
      </c>
      <c r="B148" s="64">
        <v>45290</v>
      </c>
      <c r="C148" s="37" t="s">
        <v>129</v>
      </c>
      <c r="D148" s="61">
        <v>3700000</v>
      </c>
      <c r="E148" s="61" t="s">
        <v>12</v>
      </c>
      <c r="F148" s="61" t="s">
        <v>12</v>
      </c>
      <c r="G148" s="52">
        <f t="shared" si="3"/>
        <v>3700000</v>
      </c>
      <c r="H148" s="53" t="s">
        <v>14</v>
      </c>
      <c r="I148" s="54" t="s">
        <v>12</v>
      </c>
      <c r="J148" s="55">
        <v>1</v>
      </c>
      <c r="K148" s="56">
        <v>0</v>
      </c>
    </row>
    <row r="149" spans="1:11" s="75" customFormat="1" ht="26.25" customHeight="1" x14ac:dyDescent="0.25">
      <c r="A149" s="64">
        <v>45261</v>
      </c>
      <c r="B149" s="64">
        <v>45290</v>
      </c>
      <c r="C149" s="37" t="s">
        <v>166</v>
      </c>
      <c r="D149" s="61">
        <v>7500000</v>
      </c>
      <c r="E149" s="61" t="s">
        <v>12</v>
      </c>
      <c r="F149" s="61" t="s">
        <v>12</v>
      </c>
      <c r="G149" s="52">
        <f t="shared" si="3"/>
        <v>7500000</v>
      </c>
      <c r="H149" s="53" t="s">
        <v>14</v>
      </c>
      <c r="I149" s="54" t="s">
        <v>12</v>
      </c>
      <c r="J149" s="55">
        <v>1</v>
      </c>
      <c r="K149" s="56">
        <v>0</v>
      </c>
    </row>
    <row r="150" spans="1:11" s="75" customFormat="1" ht="26.25" customHeight="1" x14ac:dyDescent="0.25">
      <c r="A150" s="64">
        <v>45264</v>
      </c>
      <c r="B150" s="64">
        <v>45290</v>
      </c>
      <c r="C150" s="37" t="s">
        <v>167</v>
      </c>
      <c r="D150" s="61">
        <v>3330000</v>
      </c>
      <c r="E150" s="61" t="s">
        <v>12</v>
      </c>
      <c r="F150" s="61" t="s">
        <v>12</v>
      </c>
      <c r="G150" s="52">
        <f t="shared" si="3"/>
        <v>3330000</v>
      </c>
      <c r="H150" s="53" t="s">
        <v>14</v>
      </c>
      <c r="I150" s="54" t="s">
        <v>12</v>
      </c>
      <c r="J150" s="55">
        <v>1</v>
      </c>
      <c r="K150" s="56">
        <v>0</v>
      </c>
    </row>
    <row r="151" spans="1:11" s="75" customFormat="1" ht="26.25" customHeight="1" x14ac:dyDescent="0.25">
      <c r="A151" s="64">
        <v>45265</v>
      </c>
      <c r="B151" s="64">
        <v>45291</v>
      </c>
      <c r="C151" s="37" t="s">
        <v>154</v>
      </c>
      <c r="D151" s="61">
        <v>4073333</v>
      </c>
      <c r="E151" s="61" t="s">
        <v>12</v>
      </c>
      <c r="F151" s="61" t="s">
        <v>12</v>
      </c>
      <c r="G151" s="52">
        <f t="shared" si="3"/>
        <v>4073333</v>
      </c>
      <c r="H151" s="53" t="s">
        <v>14</v>
      </c>
      <c r="I151" s="54" t="s">
        <v>12</v>
      </c>
      <c r="J151" s="55">
        <v>1</v>
      </c>
      <c r="K151" s="56">
        <v>0</v>
      </c>
    </row>
    <row r="152" spans="1:11" ht="26.25" customHeight="1" x14ac:dyDescent="0.2">
      <c r="K152" s="78"/>
    </row>
    <row r="153" spans="1:11" ht="26.25" customHeight="1" x14ac:dyDescent="0.2">
      <c r="K153" s="78"/>
    </row>
    <row r="154" spans="1:11" ht="26.25" customHeight="1" x14ac:dyDescent="0.2">
      <c r="K154" s="78"/>
    </row>
    <row r="155" spans="1:11" ht="26.25" customHeight="1" x14ac:dyDescent="0.2">
      <c r="K155" s="78"/>
    </row>
    <row r="156" spans="1:11" ht="26.25" customHeight="1" x14ac:dyDescent="0.2">
      <c r="K156" s="78"/>
    </row>
    <row r="157" spans="1:11" ht="26.25" customHeight="1" x14ac:dyDescent="0.2">
      <c r="K157" s="78"/>
    </row>
    <row r="158" spans="1:11" ht="26.25" customHeight="1" x14ac:dyDescent="0.2">
      <c r="K158" s="78"/>
    </row>
    <row r="159" spans="1:11" ht="26.25" customHeight="1" x14ac:dyDescent="0.2">
      <c r="K159" s="78"/>
    </row>
    <row r="160" spans="1:11" ht="26.25" customHeight="1" x14ac:dyDescent="0.2">
      <c r="K160" s="78"/>
    </row>
    <row r="161" spans="11:11" ht="26.25" customHeight="1" x14ac:dyDescent="0.2">
      <c r="K161" s="78"/>
    </row>
    <row r="162" spans="11:11" ht="26.25" customHeight="1" x14ac:dyDescent="0.2">
      <c r="K162" s="78"/>
    </row>
  </sheetData>
  <mergeCells count="7">
    <mergeCell ref="E8:E9"/>
    <mergeCell ref="F8:F9"/>
    <mergeCell ref="G8:G9"/>
    <mergeCell ref="D8:D9"/>
    <mergeCell ref="A1:U1"/>
    <mergeCell ref="A2:U2"/>
    <mergeCell ref="A3:U3"/>
  </mergeCells>
  <pageMargins left="0.7" right="0.7" top="0.75" bottom="0.75" header="0" footer="0"/>
  <pageSetup paperSize="5" fitToWidth="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15"/>
  <sheetViews>
    <sheetView workbookViewId="0">
      <selection activeCell="C4" sqref="C4"/>
    </sheetView>
  </sheetViews>
  <sheetFormatPr baseColWidth="10" defaultColWidth="12.625" defaultRowHeight="15" customHeight="1" x14ac:dyDescent="0.2"/>
  <cols>
    <col min="1" max="1" width="11.125" style="44" bestFit="1" customWidth="1"/>
    <col min="2" max="2" width="12.25" style="44" bestFit="1" customWidth="1"/>
    <col min="3" max="3" width="169.375" style="44" bestFit="1" customWidth="1"/>
    <col min="4" max="4" width="15" style="44" bestFit="1" customWidth="1"/>
    <col min="5" max="5" width="13.875" style="44" bestFit="1" customWidth="1"/>
    <col min="6" max="7" width="15" style="44" bestFit="1" customWidth="1"/>
    <col min="8" max="8" width="14.25" style="44" bestFit="1" customWidth="1"/>
    <col min="9" max="9" width="14.375" style="44" bestFit="1" customWidth="1"/>
    <col min="10" max="10" width="18.5" style="44" bestFit="1" customWidth="1"/>
    <col min="11" max="11" width="12.125" style="44" customWidth="1"/>
    <col min="12" max="16384" width="12.625" style="44"/>
  </cols>
  <sheetData>
    <row r="1" spans="1:21" ht="54" customHeight="1" x14ac:dyDescent="0.2">
      <c r="A1" s="92"/>
      <c r="B1" s="92"/>
      <c r="C1" s="92"/>
      <c r="D1" s="92"/>
      <c r="E1" s="92"/>
      <c r="F1" s="92"/>
      <c r="G1" s="92"/>
      <c r="H1" s="92"/>
      <c r="I1" s="92"/>
      <c r="J1" s="92"/>
      <c r="K1" s="92"/>
      <c r="L1" s="92"/>
      <c r="M1" s="92"/>
      <c r="N1" s="92"/>
      <c r="O1" s="92"/>
      <c r="P1" s="92"/>
      <c r="Q1" s="92"/>
      <c r="R1" s="92"/>
      <c r="S1" s="92"/>
      <c r="T1" s="92"/>
      <c r="U1" s="92"/>
    </row>
    <row r="2" spans="1:21" s="45" customFormat="1" ht="38.25" customHeight="1" x14ac:dyDescent="0.2">
      <c r="A2" s="93" t="s">
        <v>226</v>
      </c>
      <c r="B2" s="93"/>
      <c r="C2" s="93"/>
      <c r="D2" s="93"/>
      <c r="E2" s="93"/>
      <c r="F2" s="93"/>
      <c r="G2" s="93"/>
      <c r="H2" s="93"/>
      <c r="I2" s="93"/>
      <c r="J2" s="93"/>
      <c r="K2" s="93"/>
      <c r="L2" s="93"/>
      <c r="M2" s="93"/>
      <c r="N2" s="93"/>
      <c r="O2" s="93"/>
      <c r="P2" s="93"/>
      <c r="Q2" s="93"/>
      <c r="R2" s="93"/>
      <c r="S2" s="93"/>
      <c r="T2" s="93"/>
      <c r="U2" s="93"/>
    </row>
    <row r="3" spans="1:21" s="45" customFormat="1" ht="15" customHeight="1" x14ac:dyDescent="0.2">
      <c r="A3" s="93" t="s">
        <v>225</v>
      </c>
      <c r="B3" s="93"/>
      <c r="C3" s="93"/>
      <c r="D3" s="93"/>
      <c r="E3" s="93"/>
      <c r="F3" s="93"/>
      <c r="G3" s="93"/>
      <c r="H3" s="93"/>
      <c r="I3" s="93"/>
      <c r="J3" s="93"/>
      <c r="K3" s="93"/>
      <c r="L3" s="93"/>
      <c r="M3" s="93"/>
      <c r="N3" s="93"/>
      <c r="O3" s="93"/>
      <c r="P3" s="93"/>
      <c r="Q3" s="93"/>
      <c r="R3" s="93"/>
      <c r="S3" s="93"/>
      <c r="T3" s="93"/>
      <c r="U3" s="93"/>
    </row>
    <row r="4" spans="1:21" ht="48" thickBot="1" x14ac:dyDescent="0.25">
      <c r="A4" s="80" t="s">
        <v>0</v>
      </c>
      <c r="B4" s="80" t="s">
        <v>168</v>
      </c>
      <c r="C4" s="80" t="s">
        <v>2</v>
      </c>
      <c r="D4" s="80" t="s">
        <v>3</v>
      </c>
      <c r="E4" s="80" t="s">
        <v>169</v>
      </c>
      <c r="F4" s="80" t="s">
        <v>170</v>
      </c>
      <c r="G4" s="80" t="s">
        <v>171</v>
      </c>
      <c r="H4" s="80" t="s">
        <v>172</v>
      </c>
      <c r="I4" s="80" t="s">
        <v>8</v>
      </c>
      <c r="J4" s="81" t="s">
        <v>224</v>
      </c>
      <c r="K4" s="82" t="s">
        <v>9</v>
      </c>
    </row>
    <row r="5" spans="1:21" ht="54.75" customHeight="1" x14ac:dyDescent="0.2">
      <c r="A5" s="53">
        <v>44974</v>
      </c>
      <c r="B5" s="53">
        <v>45280</v>
      </c>
      <c r="C5" s="37" t="s">
        <v>173</v>
      </c>
      <c r="D5" s="83">
        <v>72911500</v>
      </c>
      <c r="E5" s="83">
        <v>15000000</v>
      </c>
      <c r="F5" s="83">
        <f>D5+E5</f>
        <v>87911500</v>
      </c>
      <c r="G5" s="83">
        <f>E5+F5</f>
        <v>102911500</v>
      </c>
      <c r="H5" s="37" t="s">
        <v>12</v>
      </c>
      <c r="I5" s="37" t="s">
        <v>12</v>
      </c>
      <c r="J5" s="84">
        <v>1</v>
      </c>
      <c r="K5" s="31">
        <v>0</v>
      </c>
    </row>
    <row r="6" spans="1:21" ht="45" customHeight="1" x14ac:dyDescent="0.2">
      <c r="A6" s="53">
        <v>44974</v>
      </c>
      <c r="B6" s="53">
        <v>45280</v>
      </c>
      <c r="C6" s="37" t="s">
        <v>174</v>
      </c>
      <c r="D6" s="83">
        <v>72901520</v>
      </c>
      <c r="E6" s="83" t="s">
        <v>12</v>
      </c>
      <c r="F6" s="83" t="s">
        <v>12</v>
      </c>
      <c r="G6" s="83">
        <v>72901520</v>
      </c>
      <c r="H6" s="37" t="s">
        <v>12</v>
      </c>
      <c r="I6" s="37" t="s">
        <v>12</v>
      </c>
      <c r="J6" s="84">
        <v>1</v>
      </c>
      <c r="K6" s="56">
        <v>0</v>
      </c>
    </row>
    <row r="7" spans="1:21" ht="45" customHeight="1" x14ac:dyDescent="0.2">
      <c r="A7" s="53">
        <v>44974</v>
      </c>
      <c r="B7" s="53">
        <v>45280</v>
      </c>
      <c r="C7" s="37" t="s">
        <v>175</v>
      </c>
      <c r="D7" s="83">
        <v>71057150</v>
      </c>
      <c r="E7" s="83" t="s">
        <v>12</v>
      </c>
      <c r="F7" s="83" t="s">
        <v>12</v>
      </c>
      <c r="G7" s="83">
        <v>71057150</v>
      </c>
      <c r="H7" s="37" t="s">
        <v>12</v>
      </c>
      <c r="I7" s="37" t="s">
        <v>12</v>
      </c>
      <c r="J7" s="84">
        <v>1</v>
      </c>
      <c r="K7" s="56">
        <v>0</v>
      </c>
    </row>
    <row r="8" spans="1:21" ht="45" customHeight="1" x14ac:dyDescent="0.2">
      <c r="A8" s="53">
        <v>44974</v>
      </c>
      <c r="B8" s="53">
        <v>45280</v>
      </c>
      <c r="C8" s="37" t="s">
        <v>176</v>
      </c>
      <c r="D8" s="83">
        <v>66019850</v>
      </c>
      <c r="E8" s="83" t="s">
        <v>12</v>
      </c>
      <c r="F8" s="83" t="s">
        <v>12</v>
      </c>
      <c r="G8" s="83">
        <f>D8</f>
        <v>66019850</v>
      </c>
      <c r="H8" s="37" t="s">
        <v>12</v>
      </c>
      <c r="I8" s="37" t="s">
        <v>12</v>
      </c>
      <c r="J8" s="84">
        <v>1</v>
      </c>
      <c r="K8" s="56">
        <v>0</v>
      </c>
    </row>
    <row r="9" spans="1:21" ht="45" customHeight="1" x14ac:dyDescent="0.2">
      <c r="A9" s="53">
        <v>44974</v>
      </c>
      <c r="B9" s="53">
        <v>45280</v>
      </c>
      <c r="C9" s="37" t="s">
        <v>177</v>
      </c>
      <c r="D9" s="83">
        <v>67114180</v>
      </c>
      <c r="E9" s="83" t="s">
        <v>12</v>
      </c>
      <c r="F9" s="83" t="s">
        <v>12</v>
      </c>
      <c r="G9" s="83">
        <f>D9</f>
        <v>67114180</v>
      </c>
      <c r="H9" s="37" t="s">
        <v>12</v>
      </c>
      <c r="I9" s="37" t="s">
        <v>12</v>
      </c>
      <c r="J9" s="84">
        <v>1</v>
      </c>
      <c r="K9" s="56">
        <v>0</v>
      </c>
    </row>
    <row r="10" spans="1:21" ht="45" customHeight="1" x14ac:dyDescent="0.2">
      <c r="A10" s="53">
        <v>44974</v>
      </c>
      <c r="B10" s="53">
        <v>45280</v>
      </c>
      <c r="C10" s="37" t="s">
        <v>178</v>
      </c>
      <c r="D10" s="83">
        <v>60438650</v>
      </c>
      <c r="E10" s="83" t="s">
        <v>12</v>
      </c>
      <c r="F10" s="83" t="s">
        <v>12</v>
      </c>
      <c r="G10" s="83">
        <f>D10</f>
        <v>60438650</v>
      </c>
      <c r="H10" s="37" t="s">
        <v>12</v>
      </c>
      <c r="I10" s="37" t="s">
        <v>12</v>
      </c>
      <c r="J10" s="84">
        <v>1</v>
      </c>
      <c r="K10" s="56">
        <v>0</v>
      </c>
    </row>
    <row r="11" spans="1:21" ht="45" customHeight="1" x14ac:dyDescent="0.2">
      <c r="A11" s="53">
        <v>44974</v>
      </c>
      <c r="B11" s="53">
        <v>45280</v>
      </c>
      <c r="C11" s="37" t="s">
        <v>179</v>
      </c>
      <c r="D11" s="83">
        <v>73284300</v>
      </c>
      <c r="E11" s="83" t="s">
        <v>12</v>
      </c>
      <c r="F11" s="83" t="s">
        <v>12</v>
      </c>
      <c r="G11" s="83">
        <f>D11</f>
        <v>73284300</v>
      </c>
      <c r="H11" s="37" t="s">
        <v>12</v>
      </c>
      <c r="I11" s="37" t="s">
        <v>12</v>
      </c>
      <c r="J11" s="84">
        <v>1</v>
      </c>
      <c r="K11" s="56">
        <v>0</v>
      </c>
    </row>
    <row r="12" spans="1:21" ht="45" customHeight="1" x14ac:dyDescent="0.2">
      <c r="A12" s="53">
        <v>44974</v>
      </c>
      <c r="B12" s="53">
        <v>45280</v>
      </c>
      <c r="C12" s="37" t="s">
        <v>180</v>
      </c>
      <c r="D12" s="83">
        <v>59622800</v>
      </c>
      <c r="E12" s="83" t="s">
        <v>181</v>
      </c>
      <c r="F12" s="83">
        <f>D12-15000000</f>
        <v>44622800</v>
      </c>
      <c r="G12" s="83">
        <f>F12</f>
        <v>44622800</v>
      </c>
      <c r="H12" s="37" t="s">
        <v>12</v>
      </c>
      <c r="I12" s="37" t="s">
        <v>182</v>
      </c>
      <c r="J12" s="84">
        <v>1</v>
      </c>
      <c r="K12" s="31">
        <v>0</v>
      </c>
    </row>
    <row r="13" spans="1:21" ht="45" customHeight="1" x14ac:dyDescent="0.2">
      <c r="A13" s="53">
        <v>45016</v>
      </c>
      <c r="B13" s="53">
        <v>45049</v>
      </c>
      <c r="C13" s="37" t="s">
        <v>183</v>
      </c>
      <c r="D13" s="83">
        <v>48084330</v>
      </c>
      <c r="E13" s="83" t="s">
        <v>12</v>
      </c>
      <c r="F13" s="83" t="s">
        <v>12</v>
      </c>
      <c r="G13" s="83">
        <f>D13</f>
        <v>48084330</v>
      </c>
      <c r="H13" s="37" t="s">
        <v>12</v>
      </c>
      <c r="I13" s="37" t="s">
        <v>12</v>
      </c>
      <c r="J13" s="84">
        <v>1</v>
      </c>
      <c r="K13" s="56">
        <v>0</v>
      </c>
    </row>
    <row r="14" spans="1:21" ht="45" customHeight="1" x14ac:dyDescent="0.2">
      <c r="A14" s="53">
        <v>45016</v>
      </c>
      <c r="B14" s="53">
        <v>45049</v>
      </c>
      <c r="C14" s="37" t="s">
        <v>184</v>
      </c>
      <c r="D14" s="83">
        <v>2635231</v>
      </c>
      <c r="E14" s="83" t="s">
        <v>12</v>
      </c>
      <c r="F14" s="83" t="s">
        <v>12</v>
      </c>
      <c r="G14" s="83">
        <f t="shared" ref="G14:G17" si="0">D14</f>
        <v>2635231</v>
      </c>
      <c r="H14" s="37" t="s">
        <v>12</v>
      </c>
      <c r="I14" s="37" t="s">
        <v>12</v>
      </c>
      <c r="J14" s="84">
        <v>1</v>
      </c>
      <c r="K14" s="56">
        <v>0</v>
      </c>
    </row>
    <row r="15" spans="1:21" ht="45" customHeight="1" x14ac:dyDescent="0.2">
      <c r="A15" s="53">
        <v>45016</v>
      </c>
      <c r="B15" s="53">
        <v>45034</v>
      </c>
      <c r="C15" s="37" t="s">
        <v>185</v>
      </c>
      <c r="D15" s="83">
        <v>9075000</v>
      </c>
      <c r="E15" s="83" t="s">
        <v>12</v>
      </c>
      <c r="F15" s="83" t="s">
        <v>12</v>
      </c>
      <c r="G15" s="83">
        <f t="shared" si="0"/>
        <v>9075000</v>
      </c>
      <c r="H15" s="37" t="s">
        <v>12</v>
      </c>
      <c r="I15" s="37" t="s">
        <v>12</v>
      </c>
      <c r="J15" s="84">
        <v>1</v>
      </c>
      <c r="K15" s="56">
        <v>0</v>
      </c>
    </row>
    <row r="16" spans="1:21" ht="45" customHeight="1" x14ac:dyDescent="0.2">
      <c r="A16" s="53">
        <v>45019</v>
      </c>
      <c r="B16" s="53">
        <v>45034</v>
      </c>
      <c r="C16" s="37" t="s">
        <v>186</v>
      </c>
      <c r="D16" s="83">
        <v>642874</v>
      </c>
      <c r="E16" s="83" t="s">
        <v>12</v>
      </c>
      <c r="F16" s="83" t="s">
        <v>12</v>
      </c>
      <c r="G16" s="83">
        <f t="shared" si="0"/>
        <v>642874</v>
      </c>
      <c r="H16" s="37" t="s">
        <v>12</v>
      </c>
      <c r="I16" s="37" t="s">
        <v>12</v>
      </c>
      <c r="J16" s="84">
        <v>1</v>
      </c>
      <c r="K16" s="56">
        <v>0</v>
      </c>
    </row>
    <row r="17" spans="1:11" ht="45" customHeight="1" x14ac:dyDescent="0.2">
      <c r="A17" s="53">
        <v>45019</v>
      </c>
      <c r="B17" s="53">
        <v>45034</v>
      </c>
      <c r="C17" s="37" t="s">
        <v>186</v>
      </c>
      <c r="D17" s="83">
        <v>1809460</v>
      </c>
      <c r="E17" s="83" t="s">
        <v>12</v>
      </c>
      <c r="F17" s="83" t="s">
        <v>12</v>
      </c>
      <c r="G17" s="83">
        <f t="shared" si="0"/>
        <v>1809460</v>
      </c>
      <c r="H17" s="37" t="s">
        <v>12</v>
      </c>
      <c r="I17" s="37" t="s">
        <v>12</v>
      </c>
      <c r="J17" s="84">
        <v>1</v>
      </c>
      <c r="K17" s="56">
        <v>0</v>
      </c>
    </row>
    <row r="18" spans="1:11" ht="45" customHeight="1" x14ac:dyDescent="0.2">
      <c r="A18" s="53">
        <v>45040</v>
      </c>
      <c r="B18" s="53">
        <v>45291</v>
      </c>
      <c r="C18" s="37" t="s">
        <v>187</v>
      </c>
      <c r="D18" s="83">
        <v>113327278.68000001</v>
      </c>
      <c r="E18" s="83" t="s">
        <v>188</v>
      </c>
      <c r="F18" s="83">
        <v>144837937.16</v>
      </c>
      <c r="G18" s="83">
        <f>F18</f>
        <v>144837937.16</v>
      </c>
      <c r="H18" s="53">
        <v>45351</v>
      </c>
      <c r="I18" s="37" t="s">
        <v>12</v>
      </c>
      <c r="J18" s="84">
        <v>1</v>
      </c>
      <c r="K18" s="31">
        <v>0</v>
      </c>
    </row>
    <row r="19" spans="1:11" s="86" customFormat="1" ht="45" customHeight="1" x14ac:dyDescent="0.2">
      <c r="A19" s="60">
        <v>45077</v>
      </c>
      <c r="B19" s="60">
        <v>45112</v>
      </c>
      <c r="C19" s="79" t="s">
        <v>189</v>
      </c>
      <c r="D19" s="85">
        <v>143966774.55000001</v>
      </c>
      <c r="E19" s="83">
        <f>F19-D19</f>
        <v>71983280.409999996</v>
      </c>
      <c r="F19" s="85">
        <v>215950054.96000001</v>
      </c>
      <c r="G19" s="85">
        <f>F19</f>
        <v>215950054.96000001</v>
      </c>
      <c r="H19" s="37" t="s">
        <v>12</v>
      </c>
      <c r="I19" s="37" t="s">
        <v>12</v>
      </c>
      <c r="J19" s="84">
        <v>1</v>
      </c>
      <c r="K19" s="31">
        <v>0</v>
      </c>
    </row>
    <row r="20" spans="1:11" ht="45" customHeight="1" x14ac:dyDescent="0.2">
      <c r="A20" s="53">
        <v>45099</v>
      </c>
      <c r="B20" s="53">
        <v>45250</v>
      </c>
      <c r="C20" s="37" t="s">
        <v>190</v>
      </c>
      <c r="D20" s="83">
        <v>3300001</v>
      </c>
      <c r="E20" s="83" t="s">
        <v>12</v>
      </c>
      <c r="F20" s="83" t="s">
        <v>12</v>
      </c>
      <c r="G20" s="83">
        <f>D20</f>
        <v>3300001</v>
      </c>
      <c r="H20" s="37" t="s">
        <v>12</v>
      </c>
      <c r="I20" s="37" t="s">
        <v>12</v>
      </c>
      <c r="J20" s="84">
        <v>1</v>
      </c>
      <c r="K20" s="56">
        <v>0</v>
      </c>
    </row>
    <row r="21" spans="1:11" ht="45" customHeight="1" x14ac:dyDescent="0.2">
      <c r="A21" s="53">
        <v>45099</v>
      </c>
      <c r="B21" s="53">
        <v>45250</v>
      </c>
      <c r="C21" s="37" t="s">
        <v>190</v>
      </c>
      <c r="D21" s="83">
        <v>3000000</v>
      </c>
      <c r="E21" s="83" t="s">
        <v>12</v>
      </c>
      <c r="F21" s="83" t="s">
        <v>12</v>
      </c>
      <c r="G21" s="83">
        <f t="shared" ref="G21:G78" si="1">D21</f>
        <v>3000000</v>
      </c>
      <c r="H21" s="37" t="s">
        <v>12</v>
      </c>
      <c r="I21" s="37" t="s">
        <v>12</v>
      </c>
      <c r="J21" s="84">
        <v>1</v>
      </c>
      <c r="K21" s="56">
        <v>0</v>
      </c>
    </row>
    <row r="22" spans="1:11" ht="45" customHeight="1" x14ac:dyDescent="0.2">
      <c r="A22" s="53">
        <v>45099</v>
      </c>
      <c r="B22" s="53">
        <v>45250</v>
      </c>
      <c r="C22" s="37" t="s">
        <v>190</v>
      </c>
      <c r="D22" s="83">
        <v>13200004</v>
      </c>
      <c r="E22" s="83" t="s">
        <v>12</v>
      </c>
      <c r="F22" s="83" t="s">
        <v>12</v>
      </c>
      <c r="G22" s="83">
        <f t="shared" si="1"/>
        <v>13200004</v>
      </c>
      <c r="H22" s="37" t="s">
        <v>12</v>
      </c>
      <c r="I22" s="37" t="s">
        <v>12</v>
      </c>
      <c r="J22" s="84">
        <v>1</v>
      </c>
      <c r="K22" s="56">
        <v>0</v>
      </c>
    </row>
    <row r="23" spans="1:11" ht="45" customHeight="1" x14ac:dyDescent="0.2">
      <c r="A23" s="53">
        <v>45099</v>
      </c>
      <c r="B23" s="53">
        <v>45250</v>
      </c>
      <c r="C23" s="37" t="s">
        <v>190</v>
      </c>
      <c r="D23" s="83">
        <v>5600000</v>
      </c>
      <c r="E23" s="83" t="s">
        <v>12</v>
      </c>
      <c r="F23" s="83" t="s">
        <v>12</v>
      </c>
      <c r="G23" s="83">
        <f t="shared" si="1"/>
        <v>5600000</v>
      </c>
      <c r="H23" s="37" t="s">
        <v>12</v>
      </c>
      <c r="I23" s="37" t="s">
        <v>12</v>
      </c>
      <c r="J23" s="84">
        <v>1</v>
      </c>
      <c r="K23" s="56">
        <v>0</v>
      </c>
    </row>
    <row r="24" spans="1:11" ht="45" customHeight="1" x14ac:dyDescent="0.2">
      <c r="A24" s="53">
        <v>45099</v>
      </c>
      <c r="B24" s="53">
        <v>45250</v>
      </c>
      <c r="C24" s="37" t="s">
        <v>190</v>
      </c>
      <c r="D24" s="83">
        <v>5805128</v>
      </c>
      <c r="E24" s="83" t="s">
        <v>12</v>
      </c>
      <c r="F24" s="83" t="s">
        <v>12</v>
      </c>
      <c r="G24" s="83">
        <f t="shared" si="1"/>
        <v>5805128</v>
      </c>
      <c r="H24" s="37" t="s">
        <v>12</v>
      </c>
      <c r="I24" s="37" t="s">
        <v>12</v>
      </c>
      <c r="J24" s="84">
        <v>1</v>
      </c>
      <c r="K24" s="56">
        <v>0</v>
      </c>
    </row>
    <row r="25" spans="1:11" ht="45" customHeight="1" x14ac:dyDescent="0.2">
      <c r="A25" s="53">
        <v>45099</v>
      </c>
      <c r="B25" s="53">
        <v>45250</v>
      </c>
      <c r="C25" s="37" t="s">
        <v>190</v>
      </c>
      <c r="D25" s="83">
        <v>6000000</v>
      </c>
      <c r="E25" s="83" t="s">
        <v>12</v>
      </c>
      <c r="F25" s="83" t="s">
        <v>12</v>
      </c>
      <c r="G25" s="83">
        <f t="shared" si="1"/>
        <v>6000000</v>
      </c>
      <c r="H25" s="37" t="s">
        <v>12</v>
      </c>
      <c r="I25" s="37" t="s">
        <v>12</v>
      </c>
      <c r="J25" s="84">
        <v>1</v>
      </c>
      <c r="K25" s="56">
        <v>0</v>
      </c>
    </row>
    <row r="26" spans="1:11" ht="45" customHeight="1" x14ac:dyDescent="0.2">
      <c r="A26" s="53">
        <v>45099</v>
      </c>
      <c r="B26" s="53">
        <v>45250</v>
      </c>
      <c r="C26" s="37" t="s">
        <v>190</v>
      </c>
      <c r="D26" s="83">
        <v>13200004</v>
      </c>
      <c r="E26" s="83" t="s">
        <v>12</v>
      </c>
      <c r="F26" s="83" t="s">
        <v>12</v>
      </c>
      <c r="G26" s="83">
        <f t="shared" si="1"/>
        <v>13200004</v>
      </c>
      <c r="H26" s="37" t="s">
        <v>12</v>
      </c>
      <c r="I26" s="37" t="s">
        <v>12</v>
      </c>
      <c r="J26" s="84">
        <v>1</v>
      </c>
      <c r="K26" s="56">
        <v>0</v>
      </c>
    </row>
    <row r="27" spans="1:11" ht="45" customHeight="1" x14ac:dyDescent="0.2">
      <c r="A27" s="53">
        <v>45099</v>
      </c>
      <c r="B27" s="53">
        <v>45250</v>
      </c>
      <c r="C27" s="37" t="s">
        <v>190</v>
      </c>
      <c r="D27" s="83">
        <v>5805130</v>
      </c>
      <c r="E27" s="83" t="s">
        <v>12</v>
      </c>
      <c r="F27" s="83" t="s">
        <v>12</v>
      </c>
      <c r="G27" s="83">
        <f t="shared" si="1"/>
        <v>5805130</v>
      </c>
      <c r="H27" s="37" t="s">
        <v>12</v>
      </c>
      <c r="I27" s="37" t="s">
        <v>12</v>
      </c>
      <c r="J27" s="84">
        <v>1</v>
      </c>
      <c r="K27" s="56">
        <v>0</v>
      </c>
    </row>
    <row r="28" spans="1:11" ht="45" customHeight="1" x14ac:dyDescent="0.2">
      <c r="A28" s="53">
        <v>45099</v>
      </c>
      <c r="B28" s="53">
        <v>45250</v>
      </c>
      <c r="C28" s="37" t="s">
        <v>190</v>
      </c>
      <c r="D28" s="83">
        <v>3000000</v>
      </c>
      <c r="E28" s="83" t="s">
        <v>12</v>
      </c>
      <c r="F28" s="83" t="s">
        <v>12</v>
      </c>
      <c r="G28" s="83">
        <f t="shared" si="1"/>
        <v>3000000</v>
      </c>
      <c r="H28" s="37" t="s">
        <v>12</v>
      </c>
      <c r="I28" s="37" t="s">
        <v>12</v>
      </c>
      <c r="J28" s="84">
        <v>1</v>
      </c>
      <c r="K28" s="56">
        <v>0</v>
      </c>
    </row>
    <row r="29" spans="1:11" ht="45" customHeight="1" x14ac:dyDescent="0.2">
      <c r="A29" s="53">
        <v>45099</v>
      </c>
      <c r="B29" s="53">
        <v>45250</v>
      </c>
      <c r="C29" s="37" t="s">
        <v>190</v>
      </c>
      <c r="D29" s="83">
        <v>3300001</v>
      </c>
      <c r="E29" s="83" t="s">
        <v>12</v>
      </c>
      <c r="F29" s="83" t="s">
        <v>12</v>
      </c>
      <c r="G29" s="83">
        <f t="shared" si="1"/>
        <v>3300001</v>
      </c>
      <c r="H29" s="37" t="s">
        <v>12</v>
      </c>
      <c r="I29" s="37" t="s">
        <v>12</v>
      </c>
      <c r="J29" s="84">
        <v>1</v>
      </c>
      <c r="K29" s="56">
        <v>0</v>
      </c>
    </row>
    <row r="30" spans="1:11" ht="45" customHeight="1" x14ac:dyDescent="0.2">
      <c r="A30" s="53">
        <v>45099</v>
      </c>
      <c r="B30" s="53">
        <v>45250</v>
      </c>
      <c r="C30" s="37" t="s">
        <v>190</v>
      </c>
      <c r="D30" s="83">
        <v>3300001</v>
      </c>
      <c r="E30" s="83" t="s">
        <v>12</v>
      </c>
      <c r="F30" s="83" t="s">
        <v>12</v>
      </c>
      <c r="G30" s="83">
        <f t="shared" si="1"/>
        <v>3300001</v>
      </c>
      <c r="H30" s="37" t="s">
        <v>12</v>
      </c>
      <c r="I30" s="37" t="s">
        <v>12</v>
      </c>
      <c r="J30" s="84">
        <v>1</v>
      </c>
      <c r="K30" s="56">
        <v>0</v>
      </c>
    </row>
    <row r="31" spans="1:11" ht="45" customHeight="1" x14ac:dyDescent="0.2">
      <c r="A31" s="53">
        <v>45099</v>
      </c>
      <c r="B31" s="53">
        <v>45250</v>
      </c>
      <c r="C31" s="37" t="s">
        <v>190</v>
      </c>
      <c r="D31" s="83">
        <v>3000000</v>
      </c>
      <c r="E31" s="83" t="s">
        <v>12</v>
      </c>
      <c r="F31" s="83" t="s">
        <v>12</v>
      </c>
      <c r="G31" s="83">
        <f t="shared" si="1"/>
        <v>3000000</v>
      </c>
      <c r="H31" s="37" t="s">
        <v>12</v>
      </c>
      <c r="I31" s="37" t="s">
        <v>12</v>
      </c>
      <c r="J31" s="84">
        <v>1</v>
      </c>
      <c r="K31" s="56">
        <v>0</v>
      </c>
    </row>
    <row r="32" spans="1:11" ht="45" customHeight="1" x14ac:dyDescent="0.2">
      <c r="A32" s="53">
        <v>45099</v>
      </c>
      <c r="B32" s="53">
        <v>45250</v>
      </c>
      <c r="C32" s="37" t="s">
        <v>190</v>
      </c>
      <c r="D32" s="83">
        <v>13200004</v>
      </c>
      <c r="E32" s="83" t="s">
        <v>12</v>
      </c>
      <c r="F32" s="83" t="s">
        <v>12</v>
      </c>
      <c r="G32" s="83">
        <f t="shared" si="1"/>
        <v>13200004</v>
      </c>
      <c r="H32" s="37" t="s">
        <v>12</v>
      </c>
      <c r="I32" s="37" t="s">
        <v>12</v>
      </c>
      <c r="J32" s="84">
        <v>1</v>
      </c>
      <c r="K32" s="56">
        <v>0</v>
      </c>
    </row>
    <row r="33" spans="1:11" ht="45" customHeight="1" x14ac:dyDescent="0.2">
      <c r="A33" s="53">
        <v>45099</v>
      </c>
      <c r="B33" s="53">
        <v>45250</v>
      </c>
      <c r="C33" s="37" t="s">
        <v>190</v>
      </c>
      <c r="D33" s="83">
        <v>2800000</v>
      </c>
      <c r="E33" s="83" t="s">
        <v>12</v>
      </c>
      <c r="F33" s="83" t="s">
        <v>12</v>
      </c>
      <c r="G33" s="83">
        <f t="shared" si="1"/>
        <v>2800000</v>
      </c>
      <c r="H33" s="37" t="s">
        <v>12</v>
      </c>
      <c r="I33" s="37" t="s">
        <v>12</v>
      </c>
      <c r="J33" s="84">
        <v>1</v>
      </c>
      <c r="K33" s="56">
        <v>0</v>
      </c>
    </row>
    <row r="34" spans="1:11" ht="63" customHeight="1" x14ac:dyDescent="0.2">
      <c r="A34" s="53">
        <v>45099</v>
      </c>
      <c r="B34" s="53">
        <v>45250</v>
      </c>
      <c r="C34" s="37" t="s">
        <v>190</v>
      </c>
      <c r="D34" s="83">
        <v>14186871</v>
      </c>
      <c r="E34" s="83" t="s">
        <v>12</v>
      </c>
      <c r="F34" s="83" t="s">
        <v>12</v>
      </c>
      <c r="G34" s="83">
        <f t="shared" si="1"/>
        <v>14186871</v>
      </c>
      <c r="H34" s="37" t="s">
        <v>12</v>
      </c>
      <c r="I34" s="37" t="s">
        <v>12</v>
      </c>
      <c r="J34" s="84">
        <v>1</v>
      </c>
      <c r="K34" s="56">
        <v>0</v>
      </c>
    </row>
    <row r="35" spans="1:11" ht="45" customHeight="1" x14ac:dyDescent="0.2">
      <c r="A35" s="53">
        <v>45099</v>
      </c>
      <c r="B35" s="53">
        <v>45250</v>
      </c>
      <c r="C35" s="37" t="s">
        <v>190</v>
      </c>
      <c r="D35" s="83">
        <v>17415384</v>
      </c>
      <c r="E35" s="83" t="s">
        <v>12</v>
      </c>
      <c r="F35" s="83" t="s">
        <v>12</v>
      </c>
      <c r="G35" s="83">
        <f t="shared" si="1"/>
        <v>17415384</v>
      </c>
      <c r="H35" s="37" t="s">
        <v>12</v>
      </c>
      <c r="I35" s="37" t="s">
        <v>12</v>
      </c>
      <c r="J35" s="84">
        <v>1</v>
      </c>
      <c r="K35" s="56">
        <v>0</v>
      </c>
    </row>
    <row r="36" spans="1:11" ht="45" customHeight="1" x14ac:dyDescent="0.2">
      <c r="A36" s="53">
        <v>45104</v>
      </c>
      <c r="B36" s="53">
        <v>45250</v>
      </c>
      <c r="C36" s="37" t="s">
        <v>190</v>
      </c>
      <c r="D36" s="83">
        <v>24000000</v>
      </c>
      <c r="E36" s="83" t="s">
        <v>12</v>
      </c>
      <c r="F36" s="83" t="s">
        <v>12</v>
      </c>
      <c r="G36" s="83">
        <f t="shared" si="1"/>
        <v>24000000</v>
      </c>
      <c r="H36" s="37" t="s">
        <v>12</v>
      </c>
      <c r="I36" s="37" t="s">
        <v>12</v>
      </c>
      <c r="J36" s="84">
        <v>1</v>
      </c>
      <c r="K36" s="56">
        <v>0</v>
      </c>
    </row>
    <row r="37" spans="1:11" ht="45" customHeight="1" x14ac:dyDescent="0.2">
      <c r="A37" s="53">
        <v>45099</v>
      </c>
      <c r="B37" s="53">
        <v>45250</v>
      </c>
      <c r="C37" s="37" t="s">
        <v>190</v>
      </c>
      <c r="D37" s="83">
        <v>56100017</v>
      </c>
      <c r="E37" s="83" t="s">
        <v>12</v>
      </c>
      <c r="F37" s="83" t="s">
        <v>12</v>
      </c>
      <c r="G37" s="83">
        <f t="shared" si="1"/>
        <v>56100017</v>
      </c>
      <c r="H37" s="37" t="s">
        <v>12</v>
      </c>
      <c r="I37" s="37" t="s">
        <v>12</v>
      </c>
      <c r="J37" s="84">
        <v>1</v>
      </c>
      <c r="K37" s="56">
        <v>0</v>
      </c>
    </row>
    <row r="38" spans="1:11" ht="45" customHeight="1" x14ac:dyDescent="0.2">
      <c r="A38" s="53">
        <v>45099</v>
      </c>
      <c r="B38" s="53">
        <v>45250</v>
      </c>
      <c r="C38" s="37" t="s">
        <v>190</v>
      </c>
      <c r="D38" s="83">
        <v>24827023.969999999</v>
      </c>
      <c r="E38" s="83" t="s">
        <v>12</v>
      </c>
      <c r="F38" s="83" t="s">
        <v>12</v>
      </c>
      <c r="G38" s="83">
        <f t="shared" si="1"/>
        <v>24827023.969999999</v>
      </c>
      <c r="H38" s="37" t="s">
        <v>12</v>
      </c>
      <c r="I38" s="37" t="s">
        <v>12</v>
      </c>
      <c r="J38" s="84">
        <v>1</v>
      </c>
      <c r="K38" s="56">
        <v>0</v>
      </c>
    </row>
    <row r="39" spans="1:11" ht="45" customHeight="1" x14ac:dyDescent="0.2">
      <c r="A39" s="53">
        <v>45099</v>
      </c>
      <c r="B39" s="53">
        <v>45250</v>
      </c>
      <c r="C39" s="37" t="s">
        <v>190</v>
      </c>
      <c r="D39" s="83">
        <v>3000000</v>
      </c>
      <c r="E39" s="83" t="s">
        <v>12</v>
      </c>
      <c r="F39" s="83" t="s">
        <v>12</v>
      </c>
      <c r="G39" s="83">
        <f t="shared" si="1"/>
        <v>3000000</v>
      </c>
      <c r="H39" s="37" t="s">
        <v>12</v>
      </c>
      <c r="I39" s="37" t="s">
        <v>12</v>
      </c>
      <c r="J39" s="84">
        <v>1</v>
      </c>
      <c r="K39" s="56">
        <v>0</v>
      </c>
    </row>
    <row r="40" spans="1:11" ht="45" customHeight="1" x14ac:dyDescent="0.2">
      <c r="A40" s="53">
        <v>45099</v>
      </c>
      <c r="B40" s="53">
        <v>45250</v>
      </c>
      <c r="C40" s="37" t="s">
        <v>190</v>
      </c>
      <c r="D40" s="83">
        <v>3000000</v>
      </c>
      <c r="E40" s="83" t="s">
        <v>12</v>
      </c>
      <c r="F40" s="83" t="s">
        <v>12</v>
      </c>
      <c r="G40" s="83">
        <f t="shared" si="1"/>
        <v>3000000</v>
      </c>
      <c r="H40" s="37" t="s">
        <v>12</v>
      </c>
      <c r="I40" s="37" t="s">
        <v>12</v>
      </c>
      <c r="J40" s="84">
        <v>1</v>
      </c>
      <c r="K40" s="56">
        <v>0</v>
      </c>
    </row>
    <row r="41" spans="1:11" ht="45" customHeight="1" x14ac:dyDescent="0.2">
      <c r="A41" s="53">
        <v>45099</v>
      </c>
      <c r="B41" s="53">
        <v>45250</v>
      </c>
      <c r="C41" s="37" t="s">
        <v>190</v>
      </c>
      <c r="D41" s="83">
        <v>9900003</v>
      </c>
      <c r="E41" s="83" t="s">
        <v>12</v>
      </c>
      <c r="F41" s="83" t="s">
        <v>12</v>
      </c>
      <c r="G41" s="83">
        <f t="shared" si="1"/>
        <v>9900003</v>
      </c>
      <c r="H41" s="37" t="s">
        <v>12</v>
      </c>
      <c r="I41" s="37" t="s">
        <v>12</v>
      </c>
      <c r="J41" s="84">
        <v>1</v>
      </c>
      <c r="K41" s="56">
        <v>0</v>
      </c>
    </row>
    <row r="42" spans="1:11" ht="45" customHeight="1" x14ac:dyDescent="0.2">
      <c r="A42" s="53">
        <v>45099</v>
      </c>
      <c r="B42" s="53">
        <v>45250</v>
      </c>
      <c r="C42" s="37" t="s">
        <v>190</v>
      </c>
      <c r="D42" s="83">
        <v>3000000</v>
      </c>
      <c r="E42" s="83" t="s">
        <v>12</v>
      </c>
      <c r="F42" s="83" t="s">
        <v>12</v>
      </c>
      <c r="G42" s="83">
        <f t="shared" si="1"/>
        <v>3000000</v>
      </c>
      <c r="H42" s="37" t="s">
        <v>12</v>
      </c>
      <c r="I42" s="37" t="s">
        <v>12</v>
      </c>
      <c r="J42" s="84">
        <v>1</v>
      </c>
      <c r="K42" s="56">
        <v>0</v>
      </c>
    </row>
    <row r="43" spans="1:11" ht="45" customHeight="1" x14ac:dyDescent="0.2">
      <c r="A43" s="53">
        <v>45086</v>
      </c>
      <c r="B43" s="53">
        <v>45250</v>
      </c>
      <c r="C43" s="37" t="s">
        <v>190</v>
      </c>
      <c r="D43" s="83">
        <v>7093436</v>
      </c>
      <c r="E43" s="83" t="s">
        <v>12</v>
      </c>
      <c r="F43" s="83" t="s">
        <v>12</v>
      </c>
      <c r="G43" s="83">
        <f t="shared" si="1"/>
        <v>7093436</v>
      </c>
      <c r="H43" s="37" t="s">
        <v>12</v>
      </c>
      <c r="I43" s="37" t="s">
        <v>12</v>
      </c>
      <c r="J43" s="84">
        <v>1</v>
      </c>
      <c r="K43" s="56">
        <v>0</v>
      </c>
    </row>
    <row r="44" spans="1:11" ht="45" customHeight="1" x14ac:dyDescent="0.2">
      <c r="A44" s="53">
        <v>45086</v>
      </c>
      <c r="B44" s="53">
        <v>45250</v>
      </c>
      <c r="C44" s="37" t="s">
        <v>190</v>
      </c>
      <c r="D44" s="83">
        <v>7093435</v>
      </c>
      <c r="E44" s="83" t="s">
        <v>12</v>
      </c>
      <c r="F44" s="83" t="s">
        <v>12</v>
      </c>
      <c r="G44" s="83">
        <f t="shared" si="1"/>
        <v>7093435</v>
      </c>
      <c r="H44" s="37" t="s">
        <v>12</v>
      </c>
      <c r="I44" s="37" t="s">
        <v>12</v>
      </c>
      <c r="J44" s="84">
        <v>1</v>
      </c>
      <c r="K44" s="31">
        <v>0</v>
      </c>
    </row>
    <row r="45" spans="1:11" ht="45" customHeight="1" x14ac:dyDescent="0.2">
      <c r="A45" s="53">
        <v>45099</v>
      </c>
      <c r="B45" s="53">
        <v>45250</v>
      </c>
      <c r="C45" s="37" t="s">
        <v>190</v>
      </c>
      <c r="D45" s="83">
        <v>6000000</v>
      </c>
      <c r="E45" s="83" t="s">
        <v>12</v>
      </c>
      <c r="F45" s="83" t="s">
        <v>12</v>
      </c>
      <c r="G45" s="83">
        <f t="shared" si="1"/>
        <v>6000000</v>
      </c>
      <c r="H45" s="37" t="s">
        <v>12</v>
      </c>
      <c r="I45" s="37" t="s">
        <v>12</v>
      </c>
      <c r="J45" s="84">
        <v>1</v>
      </c>
      <c r="K45" s="56">
        <v>0</v>
      </c>
    </row>
    <row r="46" spans="1:11" ht="45" customHeight="1" x14ac:dyDescent="0.2">
      <c r="A46" s="53">
        <v>45099</v>
      </c>
      <c r="B46" s="53">
        <v>45250</v>
      </c>
      <c r="C46" s="37" t="s">
        <v>190</v>
      </c>
      <c r="D46" s="83">
        <v>3000000</v>
      </c>
      <c r="E46" s="83" t="s">
        <v>12</v>
      </c>
      <c r="F46" s="83" t="s">
        <v>12</v>
      </c>
      <c r="G46" s="83">
        <f t="shared" si="1"/>
        <v>3000000</v>
      </c>
      <c r="H46" s="37" t="s">
        <v>12</v>
      </c>
      <c r="I46" s="37" t="s">
        <v>12</v>
      </c>
      <c r="J46" s="84">
        <v>1</v>
      </c>
      <c r="K46" s="31">
        <v>0</v>
      </c>
    </row>
    <row r="47" spans="1:11" ht="45" customHeight="1" x14ac:dyDescent="0.2">
      <c r="A47" s="53">
        <v>45099</v>
      </c>
      <c r="B47" s="53">
        <v>45250</v>
      </c>
      <c r="C47" s="37" t="s">
        <v>190</v>
      </c>
      <c r="D47" s="83">
        <v>26400008</v>
      </c>
      <c r="E47" s="83" t="s">
        <v>12</v>
      </c>
      <c r="F47" s="83" t="s">
        <v>12</v>
      </c>
      <c r="G47" s="83">
        <f t="shared" si="1"/>
        <v>26400008</v>
      </c>
      <c r="H47" s="37" t="s">
        <v>12</v>
      </c>
      <c r="I47" s="37" t="s">
        <v>12</v>
      </c>
      <c r="J47" s="84">
        <v>1</v>
      </c>
      <c r="K47" s="56">
        <v>0</v>
      </c>
    </row>
    <row r="48" spans="1:11" ht="45" customHeight="1" x14ac:dyDescent="0.2">
      <c r="A48" s="53">
        <v>45099</v>
      </c>
      <c r="B48" s="53">
        <v>45250</v>
      </c>
      <c r="C48" s="37" t="s">
        <v>190</v>
      </c>
      <c r="D48" s="83">
        <v>16500005</v>
      </c>
      <c r="E48" s="83" t="s">
        <v>12</v>
      </c>
      <c r="F48" s="83" t="s">
        <v>12</v>
      </c>
      <c r="G48" s="83">
        <f t="shared" si="1"/>
        <v>16500005</v>
      </c>
      <c r="H48" s="37" t="s">
        <v>12</v>
      </c>
      <c r="I48" s="37" t="s">
        <v>12</v>
      </c>
      <c r="J48" s="84">
        <v>1</v>
      </c>
      <c r="K48" s="56">
        <v>0</v>
      </c>
    </row>
    <row r="49" spans="1:11" ht="45" customHeight="1" x14ac:dyDescent="0.2">
      <c r="A49" s="53">
        <v>45099</v>
      </c>
      <c r="B49" s="53">
        <v>45250</v>
      </c>
      <c r="C49" s="37" t="s">
        <v>190</v>
      </c>
      <c r="D49" s="83">
        <v>7093435</v>
      </c>
      <c r="E49" s="83" t="s">
        <v>12</v>
      </c>
      <c r="F49" s="83" t="s">
        <v>12</v>
      </c>
      <c r="G49" s="83">
        <f t="shared" si="1"/>
        <v>7093435</v>
      </c>
      <c r="H49" s="37" t="s">
        <v>12</v>
      </c>
      <c r="I49" s="37" t="s">
        <v>12</v>
      </c>
      <c r="J49" s="84">
        <v>1</v>
      </c>
      <c r="K49" s="56">
        <v>0</v>
      </c>
    </row>
    <row r="50" spans="1:11" ht="45" customHeight="1" x14ac:dyDescent="0.2">
      <c r="A50" s="53">
        <v>45099</v>
      </c>
      <c r="B50" s="53">
        <v>45250</v>
      </c>
      <c r="C50" s="37" t="s">
        <v>190</v>
      </c>
      <c r="D50" s="83">
        <v>2700000</v>
      </c>
      <c r="E50" s="83" t="s">
        <v>12</v>
      </c>
      <c r="F50" s="83" t="s">
        <v>12</v>
      </c>
      <c r="G50" s="83">
        <f t="shared" si="1"/>
        <v>2700000</v>
      </c>
      <c r="H50" s="37" t="s">
        <v>12</v>
      </c>
      <c r="I50" s="37" t="s">
        <v>12</v>
      </c>
      <c r="J50" s="84">
        <v>1</v>
      </c>
      <c r="K50" s="56">
        <v>0</v>
      </c>
    </row>
    <row r="51" spans="1:11" ht="45" customHeight="1" x14ac:dyDescent="0.2">
      <c r="A51" s="53">
        <v>45099</v>
      </c>
      <c r="B51" s="53">
        <v>45250</v>
      </c>
      <c r="C51" s="37" t="s">
        <v>190</v>
      </c>
      <c r="D51" s="83">
        <v>10640153.01</v>
      </c>
      <c r="E51" s="83" t="s">
        <v>12</v>
      </c>
      <c r="F51" s="83" t="s">
        <v>12</v>
      </c>
      <c r="G51" s="83">
        <f t="shared" si="1"/>
        <v>10640153.01</v>
      </c>
      <c r="H51" s="37" t="s">
        <v>12</v>
      </c>
      <c r="I51" s="37" t="s">
        <v>12</v>
      </c>
      <c r="J51" s="84">
        <v>1</v>
      </c>
      <c r="K51" s="56">
        <v>0</v>
      </c>
    </row>
    <row r="52" spans="1:11" ht="45" customHeight="1" x14ac:dyDescent="0.2">
      <c r="A52" s="53">
        <v>45104</v>
      </c>
      <c r="B52" s="53">
        <v>45250</v>
      </c>
      <c r="C52" s="37" t="s">
        <v>190</v>
      </c>
      <c r="D52" s="83">
        <v>3700000</v>
      </c>
      <c r="E52" s="83" t="s">
        <v>12</v>
      </c>
      <c r="F52" s="83" t="s">
        <v>12</v>
      </c>
      <c r="G52" s="83">
        <f t="shared" si="1"/>
        <v>3700000</v>
      </c>
      <c r="H52" s="37" t="s">
        <v>12</v>
      </c>
      <c r="I52" s="37" t="s">
        <v>12</v>
      </c>
      <c r="J52" s="84">
        <v>1</v>
      </c>
      <c r="K52" s="56">
        <v>0</v>
      </c>
    </row>
    <row r="53" spans="1:11" ht="45" customHeight="1" x14ac:dyDescent="0.2">
      <c r="A53" s="53">
        <v>45104</v>
      </c>
      <c r="B53" s="53">
        <v>45250</v>
      </c>
      <c r="C53" s="37" t="s">
        <v>190</v>
      </c>
      <c r="D53" s="83">
        <v>5400000</v>
      </c>
      <c r="E53" s="83" t="s">
        <v>12</v>
      </c>
      <c r="F53" s="83" t="s">
        <v>12</v>
      </c>
      <c r="G53" s="83">
        <f t="shared" si="1"/>
        <v>5400000</v>
      </c>
      <c r="H53" s="37" t="s">
        <v>12</v>
      </c>
      <c r="I53" s="37" t="s">
        <v>12</v>
      </c>
      <c r="J53" s="84">
        <v>1</v>
      </c>
      <c r="K53" s="56">
        <v>0</v>
      </c>
    </row>
    <row r="54" spans="1:11" ht="45" customHeight="1" x14ac:dyDescent="0.2">
      <c r="A54" s="53">
        <v>45104</v>
      </c>
      <c r="B54" s="53">
        <v>45250</v>
      </c>
      <c r="C54" s="37" t="s">
        <v>190</v>
      </c>
      <c r="D54" s="83">
        <v>18000000</v>
      </c>
      <c r="E54" s="83" t="s">
        <v>12</v>
      </c>
      <c r="F54" s="83" t="s">
        <v>12</v>
      </c>
      <c r="G54" s="83">
        <f t="shared" si="1"/>
        <v>18000000</v>
      </c>
      <c r="H54" s="37" t="s">
        <v>12</v>
      </c>
      <c r="I54" s="37" t="s">
        <v>12</v>
      </c>
      <c r="J54" s="84">
        <v>1</v>
      </c>
      <c r="K54" s="56">
        <v>0</v>
      </c>
    </row>
    <row r="55" spans="1:11" ht="45" customHeight="1" x14ac:dyDescent="0.2">
      <c r="A55" s="53">
        <v>45104</v>
      </c>
      <c r="B55" s="53">
        <v>45250</v>
      </c>
      <c r="C55" s="37" t="s">
        <v>190</v>
      </c>
      <c r="D55" s="83">
        <v>51800000</v>
      </c>
      <c r="E55" s="83" t="s">
        <v>12</v>
      </c>
      <c r="F55" s="83" t="s">
        <v>12</v>
      </c>
      <c r="G55" s="83">
        <f t="shared" si="1"/>
        <v>51800000</v>
      </c>
      <c r="H55" s="37" t="s">
        <v>12</v>
      </c>
      <c r="I55" s="37" t="s">
        <v>12</v>
      </c>
      <c r="J55" s="84">
        <v>1</v>
      </c>
      <c r="K55" s="56">
        <v>0</v>
      </c>
    </row>
    <row r="56" spans="1:11" ht="45" customHeight="1" x14ac:dyDescent="0.2">
      <c r="A56" s="53">
        <v>45104</v>
      </c>
      <c r="B56" s="53">
        <v>45250</v>
      </c>
      <c r="C56" s="37" t="s">
        <v>190</v>
      </c>
      <c r="D56" s="83">
        <v>7093435</v>
      </c>
      <c r="E56" s="83" t="s">
        <v>12</v>
      </c>
      <c r="F56" s="83" t="s">
        <v>12</v>
      </c>
      <c r="G56" s="83">
        <f t="shared" si="1"/>
        <v>7093435</v>
      </c>
      <c r="H56" s="37" t="s">
        <v>12</v>
      </c>
      <c r="I56" s="37" t="s">
        <v>12</v>
      </c>
      <c r="J56" s="84">
        <v>1</v>
      </c>
      <c r="K56" s="56">
        <v>0</v>
      </c>
    </row>
    <row r="57" spans="1:11" ht="45" customHeight="1" x14ac:dyDescent="0.2">
      <c r="A57" s="53">
        <v>45104</v>
      </c>
      <c r="B57" s="53">
        <v>45250</v>
      </c>
      <c r="C57" s="37" t="s">
        <v>190</v>
      </c>
      <c r="D57" s="83">
        <v>5600000</v>
      </c>
      <c r="E57" s="83" t="s">
        <v>12</v>
      </c>
      <c r="F57" s="83" t="s">
        <v>12</v>
      </c>
      <c r="G57" s="83">
        <f t="shared" si="1"/>
        <v>5600000</v>
      </c>
      <c r="H57" s="37" t="s">
        <v>12</v>
      </c>
      <c r="I57" s="37" t="s">
        <v>12</v>
      </c>
      <c r="J57" s="84">
        <v>1</v>
      </c>
      <c r="K57" s="56">
        <v>0</v>
      </c>
    </row>
    <row r="58" spans="1:11" ht="45" customHeight="1" x14ac:dyDescent="0.2">
      <c r="A58" s="53">
        <v>45104</v>
      </c>
      <c r="B58" s="53">
        <v>45250</v>
      </c>
      <c r="C58" s="37" t="s">
        <v>190</v>
      </c>
      <c r="D58" s="83">
        <v>9000000</v>
      </c>
      <c r="E58" s="83" t="s">
        <v>12</v>
      </c>
      <c r="F58" s="83" t="s">
        <v>12</v>
      </c>
      <c r="G58" s="83">
        <f t="shared" si="1"/>
        <v>9000000</v>
      </c>
      <c r="H58" s="37" t="s">
        <v>12</v>
      </c>
      <c r="I58" s="37" t="s">
        <v>12</v>
      </c>
      <c r="J58" s="84">
        <v>1</v>
      </c>
      <c r="K58" s="56">
        <v>0</v>
      </c>
    </row>
    <row r="59" spans="1:11" ht="45" customHeight="1" x14ac:dyDescent="0.2">
      <c r="A59" s="53">
        <v>45104</v>
      </c>
      <c r="B59" s="53">
        <v>45250</v>
      </c>
      <c r="C59" s="37" t="s">
        <v>190</v>
      </c>
      <c r="D59" s="83">
        <v>3900000</v>
      </c>
      <c r="E59" s="83" t="s">
        <v>12</v>
      </c>
      <c r="F59" s="83" t="s">
        <v>12</v>
      </c>
      <c r="G59" s="83">
        <f t="shared" si="1"/>
        <v>3900000</v>
      </c>
      <c r="H59" s="37" t="s">
        <v>12</v>
      </c>
      <c r="I59" s="37" t="s">
        <v>12</v>
      </c>
      <c r="J59" s="84">
        <v>1</v>
      </c>
      <c r="K59" s="56">
        <v>0</v>
      </c>
    </row>
    <row r="60" spans="1:11" ht="45" customHeight="1" x14ac:dyDescent="0.2">
      <c r="A60" s="53">
        <v>45104</v>
      </c>
      <c r="B60" s="53">
        <v>45250</v>
      </c>
      <c r="C60" s="37" t="s">
        <v>190</v>
      </c>
      <c r="D60" s="83">
        <v>2700000</v>
      </c>
      <c r="E60" s="83" t="s">
        <v>12</v>
      </c>
      <c r="F60" s="83" t="s">
        <v>12</v>
      </c>
      <c r="G60" s="83">
        <f t="shared" si="1"/>
        <v>2700000</v>
      </c>
      <c r="H60" s="37" t="s">
        <v>12</v>
      </c>
      <c r="I60" s="37" t="s">
        <v>12</v>
      </c>
      <c r="J60" s="84">
        <v>1</v>
      </c>
      <c r="K60" s="56">
        <v>0</v>
      </c>
    </row>
    <row r="61" spans="1:11" ht="45" customHeight="1" x14ac:dyDescent="0.2">
      <c r="A61" s="53">
        <v>45104</v>
      </c>
      <c r="B61" s="53">
        <v>45250</v>
      </c>
      <c r="C61" s="37" t="s">
        <v>190</v>
      </c>
      <c r="D61" s="83">
        <v>5805128</v>
      </c>
      <c r="E61" s="83" t="s">
        <v>12</v>
      </c>
      <c r="F61" s="83" t="s">
        <v>12</v>
      </c>
      <c r="G61" s="83">
        <f t="shared" si="1"/>
        <v>5805128</v>
      </c>
      <c r="H61" s="37" t="s">
        <v>12</v>
      </c>
      <c r="I61" s="37" t="s">
        <v>12</v>
      </c>
      <c r="J61" s="84">
        <v>1</v>
      </c>
      <c r="K61" s="56">
        <v>0</v>
      </c>
    </row>
    <row r="62" spans="1:11" ht="45" customHeight="1" x14ac:dyDescent="0.2">
      <c r="A62" s="53">
        <v>45104</v>
      </c>
      <c r="B62" s="53">
        <v>45250</v>
      </c>
      <c r="C62" s="37" t="s">
        <v>190</v>
      </c>
      <c r="D62" s="83">
        <v>10640153.01</v>
      </c>
      <c r="E62" s="83" t="s">
        <v>12</v>
      </c>
      <c r="F62" s="83" t="s">
        <v>12</v>
      </c>
      <c r="G62" s="83">
        <f t="shared" si="1"/>
        <v>10640153.01</v>
      </c>
      <c r="H62" s="37" t="s">
        <v>12</v>
      </c>
      <c r="I62" s="37" t="s">
        <v>12</v>
      </c>
      <c r="J62" s="84">
        <v>1</v>
      </c>
      <c r="K62" s="56">
        <v>0</v>
      </c>
    </row>
    <row r="63" spans="1:11" ht="45" customHeight="1" x14ac:dyDescent="0.2">
      <c r="A63" s="53">
        <v>45104</v>
      </c>
      <c r="B63" s="53">
        <v>45250</v>
      </c>
      <c r="C63" s="37" t="s">
        <v>190</v>
      </c>
      <c r="D63" s="83">
        <v>5805130</v>
      </c>
      <c r="E63" s="83" t="s">
        <v>12</v>
      </c>
      <c r="F63" s="83" t="s">
        <v>12</v>
      </c>
      <c r="G63" s="83">
        <f t="shared" si="1"/>
        <v>5805130</v>
      </c>
      <c r="H63" s="37" t="s">
        <v>12</v>
      </c>
      <c r="I63" s="37" t="s">
        <v>12</v>
      </c>
      <c r="J63" s="84">
        <v>1</v>
      </c>
      <c r="K63" s="56">
        <v>0</v>
      </c>
    </row>
    <row r="64" spans="1:11" ht="45" customHeight="1" x14ac:dyDescent="0.2">
      <c r="A64" s="53">
        <v>45104</v>
      </c>
      <c r="B64" s="53">
        <v>45250</v>
      </c>
      <c r="C64" s="37" t="s">
        <v>190</v>
      </c>
      <c r="D64" s="83">
        <v>10640153.01</v>
      </c>
      <c r="E64" s="83" t="s">
        <v>12</v>
      </c>
      <c r="F64" s="83" t="s">
        <v>12</v>
      </c>
      <c r="G64" s="83">
        <f t="shared" si="1"/>
        <v>10640153.01</v>
      </c>
      <c r="H64" s="37" t="s">
        <v>12</v>
      </c>
      <c r="I64" s="37" t="s">
        <v>12</v>
      </c>
      <c r="J64" s="84">
        <v>1</v>
      </c>
      <c r="K64" s="56">
        <v>0</v>
      </c>
    </row>
    <row r="65" spans="1:11" ht="45" customHeight="1" x14ac:dyDescent="0.2">
      <c r="A65" s="53">
        <v>45104</v>
      </c>
      <c r="B65" s="53">
        <v>45250</v>
      </c>
      <c r="C65" s="37" t="s">
        <v>190</v>
      </c>
      <c r="D65" s="83">
        <v>13200004</v>
      </c>
      <c r="E65" s="83" t="s">
        <v>12</v>
      </c>
      <c r="F65" s="83" t="s">
        <v>12</v>
      </c>
      <c r="G65" s="83">
        <f t="shared" si="1"/>
        <v>13200004</v>
      </c>
      <c r="H65" s="37" t="s">
        <v>12</v>
      </c>
      <c r="I65" s="37" t="s">
        <v>12</v>
      </c>
      <c r="J65" s="84">
        <v>1</v>
      </c>
      <c r="K65" s="56">
        <v>0</v>
      </c>
    </row>
    <row r="66" spans="1:11" ht="45" customHeight="1" x14ac:dyDescent="0.2">
      <c r="A66" s="53">
        <v>45104</v>
      </c>
      <c r="B66" s="53">
        <v>45250</v>
      </c>
      <c r="C66" s="37" t="s">
        <v>190</v>
      </c>
      <c r="D66" s="83">
        <v>2800000</v>
      </c>
      <c r="E66" s="83" t="s">
        <v>12</v>
      </c>
      <c r="F66" s="83" t="s">
        <v>12</v>
      </c>
      <c r="G66" s="83">
        <f t="shared" si="1"/>
        <v>2800000</v>
      </c>
      <c r="H66" s="37" t="s">
        <v>12</v>
      </c>
      <c r="I66" s="37" t="s">
        <v>12</v>
      </c>
      <c r="J66" s="84">
        <v>1</v>
      </c>
      <c r="K66" s="56">
        <v>0</v>
      </c>
    </row>
    <row r="67" spans="1:11" ht="45" customHeight="1" x14ac:dyDescent="0.2">
      <c r="A67" s="53">
        <v>45104</v>
      </c>
      <c r="B67" s="53">
        <v>45250</v>
      </c>
      <c r="C67" s="37" t="s">
        <v>190</v>
      </c>
      <c r="D67" s="83">
        <v>19800006</v>
      </c>
      <c r="E67" s="83" t="s">
        <v>12</v>
      </c>
      <c r="F67" s="83" t="s">
        <v>12</v>
      </c>
      <c r="G67" s="83">
        <f t="shared" si="1"/>
        <v>19800006</v>
      </c>
      <c r="H67" s="37" t="s">
        <v>12</v>
      </c>
      <c r="I67" s="37" t="s">
        <v>12</v>
      </c>
      <c r="J67" s="84">
        <v>1</v>
      </c>
      <c r="K67" s="56">
        <v>0</v>
      </c>
    </row>
    <row r="68" spans="1:11" ht="45" customHeight="1" x14ac:dyDescent="0.2">
      <c r="A68" s="53">
        <v>45104</v>
      </c>
      <c r="B68" s="53">
        <v>45250</v>
      </c>
      <c r="C68" s="37" t="s">
        <v>190</v>
      </c>
      <c r="D68" s="83">
        <v>9000000</v>
      </c>
      <c r="E68" s="83" t="s">
        <v>12</v>
      </c>
      <c r="F68" s="83" t="s">
        <v>12</v>
      </c>
      <c r="G68" s="83">
        <f t="shared" si="1"/>
        <v>9000000</v>
      </c>
      <c r="H68" s="37" t="s">
        <v>12</v>
      </c>
      <c r="I68" s="37" t="s">
        <v>12</v>
      </c>
      <c r="J68" s="84">
        <v>1</v>
      </c>
      <c r="K68" s="56">
        <v>0</v>
      </c>
    </row>
    <row r="69" spans="1:11" ht="45" customHeight="1" x14ac:dyDescent="0.2">
      <c r="A69" s="53">
        <v>45104</v>
      </c>
      <c r="B69" s="53">
        <v>45250</v>
      </c>
      <c r="C69" s="37" t="s">
        <v>190</v>
      </c>
      <c r="D69" s="83">
        <v>11610256</v>
      </c>
      <c r="E69" s="83" t="s">
        <v>12</v>
      </c>
      <c r="F69" s="83" t="s">
        <v>12</v>
      </c>
      <c r="G69" s="83">
        <f t="shared" si="1"/>
        <v>11610256</v>
      </c>
      <c r="H69" s="37" t="s">
        <v>12</v>
      </c>
      <c r="I69" s="37" t="s">
        <v>12</v>
      </c>
      <c r="J69" s="84">
        <v>1</v>
      </c>
      <c r="K69" s="56">
        <v>0</v>
      </c>
    </row>
    <row r="70" spans="1:11" ht="45" customHeight="1" x14ac:dyDescent="0.2">
      <c r="A70" s="53">
        <v>45104</v>
      </c>
      <c r="B70" s="53">
        <v>45250</v>
      </c>
      <c r="C70" s="37" t="s">
        <v>190</v>
      </c>
      <c r="D70" s="83">
        <v>3000000</v>
      </c>
      <c r="E70" s="83" t="s">
        <v>12</v>
      </c>
      <c r="F70" s="83" t="s">
        <v>12</v>
      </c>
      <c r="G70" s="83">
        <f t="shared" si="1"/>
        <v>3000000</v>
      </c>
      <c r="H70" s="37" t="s">
        <v>12</v>
      </c>
      <c r="I70" s="37" t="s">
        <v>12</v>
      </c>
      <c r="J70" s="84">
        <v>1</v>
      </c>
      <c r="K70" s="56">
        <v>0</v>
      </c>
    </row>
    <row r="71" spans="1:11" ht="45" customHeight="1" x14ac:dyDescent="0.2">
      <c r="A71" s="53">
        <v>45104</v>
      </c>
      <c r="B71" s="53">
        <v>45250</v>
      </c>
      <c r="C71" s="37" t="s">
        <v>190</v>
      </c>
      <c r="D71" s="83">
        <v>3000000</v>
      </c>
      <c r="E71" s="83" t="s">
        <v>12</v>
      </c>
      <c r="F71" s="83" t="s">
        <v>12</v>
      </c>
      <c r="G71" s="83">
        <f t="shared" si="1"/>
        <v>3000000</v>
      </c>
      <c r="H71" s="37" t="s">
        <v>12</v>
      </c>
      <c r="I71" s="37" t="s">
        <v>12</v>
      </c>
      <c r="J71" s="84">
        <v>1</v>
      </c>
      <c r="K71" s="56">
        <v>0</v>
      </c>
    </row>
    <row r="72" spans="1:11" ht="45" customHeight="1" x14ac:dyDescent="0.2">
      <c r="A72" s="53">
        <v>45104</v>
      </c>
      <c r="B72" s="53">
        <v>45250</v>
      </c>
      <c r="C72" s="37" t="s">
        <v>190</v>
      </c>
      <c r="D72" s="83">
        <v>17415390</v>
      </c>
      <c r="E72" s="83" t="s">
        <v>12</v>
      </c>
      <c r="F72" s="83" t="s">
        <v>12</v>
      </c>
      <c r="G72" s="83">
        <f t="shared" si="1"/>
        <v>17415390</v>
      </c>
      <c r="H72" s="37" t="s">
        <v>12</v>
      </c>
      <c r="I72" s="37" t="s">
        <v>12</v>
      </c>
      <c r="J72" s="84">
        <v>1</v>
      </c>
      <c r="K72" s="56">
        <v>0</v>
      </c>
    </row>
    <row r="73" spans="1:11" ht="45" customHeight="1" x14ac:dyDescent="0.2">
      <c r="A73" s="53">
        <v>45104</v>
      </c>
      <c r="B73" s="53">
        <v>45250</v>
      </c>
      <c r="C73" s="37" t="s">
        <v>190</v>
      </c>
      <c r="D73" s="83">
        <v>11610260</v>
      </c>
      <c r="E73" s="83" t="s">
        <v>12</v>
      </c>
      <c r="F73" s="83" t="s">
        <v>12</v>
      </c>
      <c r="G73" s="83">
        <f t="shared" si="1"/>
        <v>11610260</v>
      </c>
      <c r="H73" s="37" t="s">
        <v>12</v>
      </c>
      <c r="I73" s="37" t="s">
        <v>12</v>
      </c>
      <c r="J73" s="84">
        <v>1</v>
      </c>
      <c r="K73" s="56">
        <v>0</v>
      </c>
    </row>
    <row r="74" spans="1:11" ht="45" customHeight="1" x14ac:dyDescent="0.2">
      <c r="A74" s="53">
        <v>45104</v>
      </c>
      <c r="B74" s="53">
        <v>45250</v>
      </c>
      <c r="C74" s="37" t="s">
        <v>190</v>
      </c>
      <c r="D74" s="83">
        <v>5805130</v>
      </c>
      <c r="E74" s="83" t="s">
        <v>12</v>
      </c>
      <c r="F74" s="83" t="s">
        <v>12</v>
      </c>
      <c r="G74" s="83">
        <f t="shared" si="1"/>
        <v>5805130</v>
      </c>
      <c r="H74" s="37" t="s">
        <v>12</v>
      </c>
      <c r="I74" s="37" t="s">
        <v>12</v>
      </c>
      <c r="J74" s="84">
        <v>1</v>
      </c>
      <c r="K74" s="56">
        <v>0</v>
      </c>
    </row>
    <row r="75" spans="1:11" ht="45" customHeight="1" x14ac:dyDescent="0.2">
      <c r="A75" s="53">
        <v>45104</v>
      </c>
      <c r="B75" s="53">
        <v>45250</v>
      </c>
      <c r="C75" s="37" t="s">
        <v>190</v>
      </c>
      <c r="D75" s="83">
        <v>3300001</v>
      </c>
      <c r="E75" s="83" t="s">
        <v>12</v>
      </c>
      <c r="F75" s="83" t="s">
        <v>12</v>
      </c>
      <c r="G75" s="83">
        <f t="shared" si="1"/>
        <v>3300001</v>
      </c>
      <c r="H75" s="37" t="s">
        <v>12</v>
      </c>
      <c r="I75" s="37" t="s">
        <v>12</v>
      </c>
      <c r="J75" s="84">
        <v>1</v>
      </c>
      <c r="K75" s="56">
        <v>0</v>
      </c>
    </row>
    <row r="76" spans="1:11" ht="45" customHeight="1" x14ac:dyDescent="0.2">
      <c r="A76" s="53">
        <v>45104</v>
      </c>
      <c r="B76" s="53">
        <v>45250</v>
      </c>
      <c r="C76" s="37" t="s">
        <v>190</v>
      </c>
      <c r="D76" s="83">
        <v>6600000</v>
      </c>
      <c r="E76" s="83" t="s">
        <v>12</v>
      </c>
      <c r="F76" s="83" t="s">
        <v>12</v>
      </c>
      <c r="G76" s="83">
        <f t="shared" si="1"/>
        <v>6600000</v>
      </c>
      <c r="H76" s="37" t="s">
        <v>12</v>
      </c>
      <c r="I76" s="37" t="s">
        <v>12</v>
      </c>
      <c r="J76" s="84">
        <v>1</v>
      </c>
      <c r="K76" s="56">
        <v>0</v>
      </c>
    </row>
    <row r="77" spans="1:11" ht="45" customHeight="1" x14ac:dyDescent="0.2">
      <c r="A77" s="53">
        <v>45107</v>
      </c>
      <c r="B77" s="53">
        <v>45267</v>
      </c>
      <c r="C77" s="37" t="s">
        <v>191</v>
      </c>
      <c r="D77" s="83">
        <v>599893280</v>
      </c>
      <c r="E77" s="83" t="s">
        <v>12</v>
      </c>
      <c r="F77" s="83" t="s">
        <v>12</v>
      </c>
      <c r="G77" s="83">
        <f t="shared" si="1"/>
        <v>599893280</v>
      </c>
      <c r="H77" s="37" t="s">
        <v>192</v>
      </c>
      <c r="I77" s="37" t="s">
        <v>12</v>
      </c>
      <c r="J77" s="84">
        <v>1</v>
      </c>
      <c r="K77" s="31">
        <v>0</v>
      </c>
    </row>
    <row r="78" spans="1:11" ht="45" customHeight="1" x14ac:dyDescent="0.2">
      <c r="A78" s="53">
        <v>45156</v>
      </c>
      <c r="B78" s="53">
        <v>45168</v>
      </c>
      <c r="C78" s="37" t="s">
        <v>193</v>
      </c>
      <c r="D78" s="83">
        <v>97934457.599999994</v>
      </c>
      <c r="E78" s="83" t="s">
        <v>12</v>
      </c>
      <c r="F78" s="83" t="s">
        <v>12</v>
      </c>
      <c r="G78" s="83">
        <f t="shared" si="1"/>
        <v>97934457.599999994</v>
      </c>
      <c r="H78" s="37" t="s">
        <v>12</v>
      </c>
      <c r="I78" s="37" t="s">
        <v>12</v>
      </c>
      <c r="J78" s="84">
        <v>1</v>
      </c>
      <c r="K78" s="56">
        <v>0</v>
      </c>
    </row>
    <row r="79" spans="1:11" ht="45" customHeight="1" x14ac:dyDescent="0.2">
      <c r="A79" s="53">
        <v>45194</v>
      </c>
      <c r="B79" s="53">
        <v>45291</v>
      </c>
      <c r="C79" s="37" t="s">
        <v>194</v>
      </c>
      <c r="D79" s="83">
        <v>7500000</v>
      </c>
      <c r="E79" s="83">
        <v>3678500</v>
      </c>
      <c r="F79" s="83">
        <f>D79+E79</f>
        <v>11178500</v>
      </c>
      <c r="G79" s="83">
        <f>F79</f>
        <v>11178500</v>
      </c>
      <c r="H79" s="53">
        <v>45334</v>
      </c>
      <c r="I79" s="37" t="s">
        <v>12</v>
      </c>
      <c r="J79" s="84">
        <v>1</v>
      </c>
      <c r="K79" s="31">
        <v>0</v>
      </c>
    </row>
    <row r="80" spans="1:11" ht="45" customHeight="1" x14ac:dyDescent="0.2">
      <c r="A80" s="53">
        <v>45198</v>
      </c>
      <c r="B80" s="53">
        <v>45260</v>
      </c>
      <c r="C80" s="37" t="s">
        <v>195</v>
      </c>
      <c r="D80" s="83">
        <v>17089138.84</v>
      </c>
      <c r="E80" s="83">
        <v>8223738.8399999999</v>
      </c>
      <c r="F80" s="83">
        <f>D80+8226738.84</f>
        <v>25315877.68</v>
      </c>
      <c r="G80" s="83">
        <f>F80</f>
        <v>25315877.68</v>
      </c>
      <c r="H80" s="53">
        <v>45260</v>
      </c>
      <c r="I80" s="37" t="s">
        <v>12</v>
      </c>
      <c r="J80" s="84">
        <v>1</v>
      </c>
      <c r="K80" s="31">
        <v>0</v>
      </c>
    </row>
    <row r="81" spans="1:11" ht="45" customHeight="1" x14ac:dyDescent="0.2">
      <c r="A81" s="53">
        <v>45273</v>
      </c>
      <c r="B81" s="53">
        <v>45288</v>
      </c>
      <c r="C81" s="37" t="s">
        <v>196</v>
      </c>
      <c r="D81" s="83">
        <v>2337177</v>
      </c>
      <c r="E81" s="83" t="s">
        <v>12</v>
      </c>
      <c r="F81" s="83" t="s">
        <v>12</v>
      </c>
      <c r="G81" s="83">
        <f>D81</f>
        <v>2337177</v>
      </c>
      <c r="H81" s="37" t="s">
        <v>12</v>
      </c>
      <c r="I81" s="37" t="s">
        <v>12</v>
      </c>
      <c r="J81" s="84">
        <v>1</v>
      </c>
      <c r="K81" s="56">
        <v>0</v>
      </c>
    </row>
    <row r="82" spans="1:11" ht="45" customHeight="1" x14ac:dyDescent="0.2">
      <c r="A82" s="53">
        <v>45272</v>
      </c>
      <c r="B82" s="53">
        <v>45287</v>
      </c>
      <c r="C82" s="37" t="s">
        <v>197</v>
      </c>
      <c r="D82" s="83">
        <v>6540000</v>
      </c>
      <c r="E82" s="83" t="s">
        <v>12</v>
      </c>
      <c r="F82" s="83" t="s">
        <v>12</v>
      </c>
      <c r="G82" s="83">
        <f>D82</f>
        <v>6540000</v>
      </c>
      <c r="H82" s="37" t="s">
        <v>12</v>
      </c>
      <c r="I82" s="37" t="s">
        <v>12</v>
      </c>
      <c r="J82" s="84">
        <v>1</v>
      </c>
      <c r="K82" s="56">
        <v>0</v>
      </c>
    </row>
    <row r="83" spans="1:11" ht="45" customHeight="1" x14ac:dyDescent="0.2">
      <c r="A83" s="53">
        <v>45272</v>
      </c>
      <c r="B83" s="53">
        <v>45287</v>
      </c>
      <c r="C83" s="37" t="s">
        <v>198</v>
      </c>
      <c r="D83" s="83">
        <v>3027000</v>
      </c>
      <c r="E83" s="83" t="s">
        <v>12</v>
      </c>
      <c r="F83" s="83" t="s">
        <v>12</v>
      </c>
      <c r="G83" s="83">
        <f t="shared" ref="G83:G86" si="2">D83</f>
        <v>3027000</v>
      </c>
      <c r="H83" s="37" t="s">
        <v>12</v>
      </c>
      <c r="I83" s="37" t="s">
        <v>12</v>
      </c>
      <c r="J83" s="84">
        <v>1</v>
      </c>
      <c r="K83" s="56">
        <v>0</v>
      </c>
    </row>
    <row r="84" spans="1:11" ht="45" customHeight="1" x14ac:dyDescent="0.2">
      <c r="A84" s="53">
        <v>45272</v>
      </c>
      <c r="B84" s="53">
        <v>45287</v>
      </c>
      <c r="C84" s="37" t="s">
        <v>198</v>
      </c>
      <c r="D84" s="83">
        <v>2826369</v>
      </c>
      <c r="E84" s="83" t="s">
        <v>12</v>
      </c>
      <c r="F84" s="83" t="s">
        <v>12</v>
      </c>
      <c r="G84" s="83">
        <f t="shared" si="2"/>
        <v>2826369</v>
      </c>
      <c r="H84" s="37" t="s">
        <v>12</v>
      </c>
      <c r="I84" s="37" t="s">
        <v>12</v>
      </c>
      <c r="J84" s="84">
        <v>1</v>
      </c>
      <c r="K84" s="56">
        <v>0</v>
      </c>
    </row>
    <row r="85" spans="1:11" ht="49.5" customHeight="1" x14ac:dyDescent="0.2">
      <c r="A85" s="53">
        <v>45273</v>
      </c>
      <c r="B85" s="53">
        <v>45288</v>
      </c>
      <c r="C85" s="37" t="s">
        <v>199</v>
      </c>
      <c r="D85" s="83">
        <v>8380000</v>
      </c>
      <c r="E85" s="83" t="s">
        <v>12</v>
      </c>
      <c r="F85" s="83" t="s">
        <v>12</v>
      </c>
      <c r="G85" s="83">
        <f t="shared" si="2"/>
        <v>8380000</v>
      </c>
      <c r="H85" s="37" t="s">
        <v>12</v>
      </c>
      <c r="I85" s="37" t="s">
        <v>12</v>
      </c>
      <c r="J85" s="84">
        <v>1</v>
      </c>
      <c r="K85" s="56">
        <v>0</v>
      </c>
    </row>
    <row r="86" spans="1:11" ht="43.5" customHeight="1" x14ac:dyDescent="0.2">
      <c r="A86" s="53">
        <v>45273</v>
      </c>
      <c r="B86" s="53">
        <v>45288</v>
      </c>
      <c r="C86" s="37" t="s">
        <v>200</v>
      </c>
      <c r="D86" s="83">
        <v>4128050</v>
      </c>
      <c r="E86" s="83" t="s">
        <v>12</v>
      </c>
      <c r="F86" s="83" t="s">
        <v>12</v>
      </c>
      <c r="G86" s="83">
        <f t="shared" si="2"/>
        <v>4128050</v>
      </c>
      <c r="H86" s="37" t="s">
        <v>12</v>
      </c>
      <c r="I86" s="37" t="s">
        <v>12</v>
      </c>
      <c r="J86" s="84">
        <v>1</v>
      </c>
      <c r="K86" s="56">
        <v>0</v>
      </c>
    </row>
    <row r="87" spans="1:11" ht="15" customHeight="1" x14ac:dyDescent="0.2">
      <c r="J87" s="59"/>
      <c r="K87" s="59"/>
    </row>
    <row r="88" spans="1:11" ht="15" customHeight="1" x14ac:dyDescent="0.2">
      <c r="J88" s="59"/>
      <c r="K88" s="59"/>
    </row>
    <row r="89" spans="1:11" ht="15" customHeight="1" x14ac:dyDescent="0.2">
      <c r="J89" s="59"/>
      <c r="K89" s="43"/>
    </row>
    <row r="90" spans="1:11" ht="15" customHeight="1" x14ac:dyDescent="0.2">
      <c r="J90" s="59"/>
      <c r="K90" s="43"/>
    </row>
    <row r="91" spans="1:11" ht="15" customHeight="1" x14ac:dyDescent="0.2">
      <c r="J91" s="59"/>
      <c r="K91" s="43"/>
    </row>
    <row r="92" spans="1:11" ht="15" customHeight="1" x14ac:dyDescent="0.2">
      <c r="J92" s="59"/>
      <c r="K92" s="43"/>
    </row>
    <row r="93" spans="1:11" ht="15" customHeight="1" x14ac:dyDescent="0.2">
      <c r="J93" s="59"/>
      <c r="K93" s="43"/>
    </row>
    <row r="94" spans="1:11" ht="15" customHeight="1" x14ac:dyDescent="0.2">
      <c r="J94" s="59"/>
      <c r="K94" s="43"/>
    </row>
    <row r="95" spans="1:11" ht="15" customHeight="1" x14ac:dyDescent="0.2">
      <c r="J95" s="59"/>
      <c r="K95" s="43"/>
    </row>
    <row r="96" spans="1:11" ht="15" customHeight="1" x14ac:dyDescent="0.2">
      <c r="J96" s="59"/>
      <c r="K96" s="43"/>
    </row>
    <row r="97" spans="10:11" ht="15" customHeight="1" x14ac:dyDescent="0.2">
      <c r="J97" s="59"/>
      <c r="K97" s="43"/>
    </row>
    <row r="98" spans="10:11" ht="15" customHeight="1" x14ac:dyDescent="0.2">
      <c r="J98" s="59"/>
      <c r="K98" s="43"/>
    </row>
    <row r="99" spans="10:11" ht="15" customHeight="1" x14ac:dyDescent="0.2">
      <c r="J99" s="59"/>
      <c r="K99" s="43"/>
    </row>
    <row r="100" spans="10:11" ht="15" customHeight="1" x14ac:dyDescent="0.2">
      <c r="J100" s="59"/>
      <c r="K100" s="43"/>
    </row>
    <row r="101" spans="10:11" ht="15" customHeight="1" x14ac:dyDescent="0.2">
      <c r="J101" s="59"/>
      <c r="K101" s="43"/>
    </row>
    <row r="102" spans="10:11" ht="15" customHeight="1" x14ac:dyDescent="0.2">
      <c r="J102" s="59"/>
      <c r="K102" s="43"/>
    </row>
    <row r="103" spans="10:11" ht="15" customHeight="1" x14ac:dyDescent="0.2">
      <c r="J103" s="59"/>
      <c r="K103" s="43"/>
    </row>
    <row r="104" spans="10:11" ht="15" customHeight="1" x14ac:dyDescent="0.2">
      <c r="J104" s="59"/>
      <c r="K104" s="43"/>
    </row>
    <row r="107" spans="10:11" ht="15" customHeight="1" x14ac:dyDescent="0.2">
      <c r="K107" s="78"/>
    </row>
    <row r="108" spans="10:11" ht="15" customHeight="1" x14ac:dyDescent="0.2">
      <c r="K108" s="78"/>
    </row>
    <row r="109" spans="10:11" ht="15" customHeight="1" x14ac:dyDescent="0.2">
      <c r="K109" s="78"/>
    </row>
    <row r="110" spans="10:11" ht="15" customHeight="1" x14ac:dyDescent="0.2">
      <c r="K110" s="78"/>
    </row>
    <row r="111" spans="10:11" ht="15" customHeight="1" x14ac:dyDescent="0.2">
      <c r="K111" s="78"/>
    </row>
    <row r="112" spans="10:11" ht="15" customHeight="1" x14ac:dyDescent="0.2">
      <c r="K112" s="78"/>
    </row>
    <row r="113" spans="11:11" ht="15" customHeight="1" x14ac:dyDescent="0.2">
      <c r="K113" s="78"/>
    </row>
    <row r="114" spans="11:11" ht="15" customHeight="1" x14ac:dyDescent="0.2">
      <c r="K114" s="78"/>
    </row>
    <row r="115" spans="11:11" ht="15" customHeight="1" x14ac:dyDescent="0.2">
      <c r="K115" s="78"/>
    </row>
  </sheetData>
  <mergeCells count="3">
    <mergeCell ref="A1:U1"/>
    <mergeCell ref="A2:U2"/>
    <mergeCell ref="A3:U3"/>
  </mergeCells>
  <pageMargins left="0" right="0" top="0"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44"/>
  <sheetViews>
    <sheetView workbookViewId="0">
      <selection activeCell="H4" sqref="H4"/>
    </sheetView>
  </sheetViews>
  <sheetFormatPr baseColWidth="10" defaultColWidth="12.625" defaultRowHeight="15" customHeight="1" x14ac:dyDescent="0.2"/>
  <cols>
    <col min="1" max="1" width="18.875" style="1" customWidth="1"/>
    <col min="2" max="2" width="16.25" style="35" customWidth="1"/>
    <col min="3" max="3" width="38.5" style="42" customWidth="1"/>
    <col min="4" max="5" width="17.25" style="35" customWidth="1"/>
    <col min="6" max="8" width="14" style="35" customWidth="1"/>
    <col min="9" max="9" width="13.125" style="34" customWidth="1"/>
    <col min="10" max="16384" width="12.625" style="35"/>
  </cols>
  <sheetData>
    <row r="1" spans="1:21" s="1" customFormat="1" ht="54" customHeight="1" x14ac:dyDescent="0.25">
      <c r="A1" s="94"/>
      <c r="B1" s="94"/>
      <c r="C1" s="94"/>
      <c r="D1" s="94"/>
      <c r="E1" s="94"/>
      <c r="F1" s="94"/>
      <c r="G1" s="94"/>
      <c r="H1" s="94"/>
      <c r="I1" s="94"/>
      <c r="J1" s="94"/>
      <c r="K1" s="94"/>
      <c r="L1" s="94"/>
      <c r="M1" s="94"/>
      <c r="N1" s="94"/>
      <c r="O1" s="94"/>
      <c r="P1" s="94"/>
      <c r="Q1" s="94"/>
      <c r="R1" s="94"/>
      <c r="S1" s="94"/>
      <c r="T1" s="94"/>
      <c r="U1" s="94"/>
    </row>
    <row r="2" spans="1:21" s="2" customFormat="1" ht="36" customHeight="1" x14ac:dyDescent="0.2">
      <c r="A2" s="93" t="s">
        <v>226</v>
      </c>
      <c r="B2" s="93"/>
      <c r="C2" s="93"/>
      <c r="D2" s="93"/>
      <c r="E2" s="93"/>
      <c r="F2" s="93"/>
      <c r="G2" s="93"/>
      <c r="H2" s="93"/>
      <c r="I2" s="93"/>
      <c r="J2" s="93"/>
      <c r="K2" s="93"/>
      <c r="L2" s="93"/>
      <c r="M2" s="93"/>
      <c r="N2" s="93"/>
      <c r="O2" s="93"/>
      <c r="P2" s="93"/>
      <c r="Q2" s="93"/>
      <c r="R2" s="93"/>
      <c r="S2" s="93"/>
      <c r="T2" s="93"/>
      <c r="U2" s="93"/>
    </row>
    <row r="3" spans="1:21" s="2" customFormat="1" ht="15" customHeight="1" thickBot="1" x14ac:dyDescent="0.25">
      <c r="A3" s="93" t="s">
        <v>225</v>
      </c>
      <c r="B3" s="93"/>
      <c r="C3" s="93"/>
      <c r="D3" s="93"/>
      <c r="E3" s="93"/>
      <c r="F3" s="93"/>
      <c r="G3" s="93"/>
      <c r="H3" s="93"/>
      <c r="I3" s="93"/>
      <c r="J3" s="93"/>
      <c r="K3" s="93"/>
      <c r="L3" s="93"/>
      <c r="M3" s="93"/>
      <c r="N3" s="93"/>
      <c r="O3" s="93"/>
      <c r="P3" s="93"/>
      <c r="Q3" s="93"/>
      <c r="R3" s="93"/>
      <c r="S3" s="93"/>
      <c r="T3" s="93"/>
      <c r="U3" s="93"/>
    </row>
    <row r="4" spans="1:21" s="6" customFormat="1" ht="63.75" thickBot="1" x14ac:dyDescent="0.25">
      <c r="A4" s="3" t="s">
        <v>0</v>
      </c>
      <c r="B4" s="3" t="s">
        <v>1</v>
      </c>
      <c r="C4" s="3" t="s">
        <v>2</v>
      </c>
      <c r="D4" s="4" t="s">
        <v>3</v>
      </c>
      <c r="E4" s="4" t="s">
        <v>169</v>
      </c>
      <c r="F4" s="3" t="s">
        <v>172</v>
      </c>
      <c r="G4" s="3" t="s">
        <v>201</v>
      </c>
      <c r="H4" s="5" t="s">
        <v>224</v>
      </c>
      <c r="I4" s="5" t="s">
        <v>9</v>
      </c>
    </row>
    <row r="5" spans="1:21" s="11" customFormat="1" ht="270" x14ac:dyDescent="0.2">
      <c r="A5" s="7">
        <v>45103</v>
      </c>
      <c r="B5" s="7">
        <v>45291</v>
      </c>
      <c r="C5" s="8" t="s">
        <v>202</v>
      </c>
      <c r="D5" s="87">
        <v>1460243890</v>
      </c>
      <c r="E5" s="87" t="s">
        <v>12</v>
      </c>
      <c r="F5" s="8" t="s">
        <v>12</v>
      </c>
      <c r="G5" s="8" t="s">
        <v>12</v>
      </c>
      <c r="H5" s="9">
        <v>1</v>
      </c>
      <c r="I5" s="10">
        <v>0</v>
      </c>
    </row>
    <row r="6" spans="1:21" s="11" customFormat="1" ht="330" x14ac:dyDescent="0.2">
      <c r="A6" s="7">
        <v>45128</v>
      </c>
      <c r="B6" s="7">
        <v>45412</v>
      </c>
      <c r="C6" s="8" t="s">
        <v>203</v>
      </c>
      <c r="D6" s="12">
        <v>0</v>
      </c>
      <c r="E6" s="8" t="s">
        <v>12</v>
      </c>
      <c r="F6" s="8" t="s">
        <v>12</v>
      </c>
      <c r="G6" s="8" t="s">
        <v>12</v>
      </c>
      <c r="H6" s="9">
        <v>1</v>
      </c>
      <c r="I6" s="10">
        <v>0</v>
      </c>
    </row>
    <row r="7" spans="1:21" s="11" customFormat="1" ht="165" x14ac:dyDescent="0.2">
      <c r="A7" s="7">
        <v>45107</v>
      </c>
      <c r="B7" s="7">
        <v>45275</v>
      </c>
      <c r="C7" s="8" t="s">
        <v>204</v>
      </c>
      <c r="D7" s="87">
        <v>249900000</v>
      </c>
      <c r="E7" s="87" t="s">
        <v>12</v>
      </c>
      <c r="F7" s="8" t="s">
        <v>12</v>
      </c>
      <c r="G7" s="8" t="s">
        <v>12</v>
      </c>
      <c r="H7" s="9">
        <v>1</v>
      </c>
      <c r="I7" s="10">
        <v>0</v>
      </c>
    </row>
    <row r="8" spans="1:21" s="11" customFormat="1" ht="240" x14ac:dyDescent="0.2">
      <c r="A8" s="7">
        <v>45133</v>
      </c>
      <c r="B8" s="7">
        <v>45275</v>
      </c>
      <c r="C8" s="8" t="s">
        <v>205</v>
      </c>
      <c r="D8" s="12">
        <v>332460300</v>
      </c>
      <c r="E8" s="12" t="s">
        <v>12</v>
      </c>
      <c r="F8" s="8" t="s">
        <v>12</v>
      </c>
      <c r="G8" s="8" t="s">
        <v>12</v>
      </c>
      <c r="H8" s="9">
        <v>1</v>
      </c>
      <c r="I8" s="10">
        <v>0</v>
      </c>
    </row>
    <row r="9" spans="1:21" s="11" customFormat="1" ht="270" x14ac:dyDescent="0.2">
      <c r="A9" s="7">
        <v>45133</v>
      </c>
      <c r="B9" s="7">
        <v>45275</v>
      </c>
      <c r="C9" s="8" t="s">
        <v>206</v>
      </c>
      <c r="D9" s="87">
        <v>939150000</v>
      </c>
      <c r="E9" s="87" t="s">
        <v>12</v>
      </c>
      <c r="F9" s="8" t="s">
        <v>12</v>
      </c>
      <c r="G9" s="8" t="s">
        <v>12</v>
      </c>
      <c r="H9" s="9">
        <v>1</v>
      </c>
      <c r="I9" s="10">
        <v>0</v>
      </c>
    </row>
    <row r="10" spans="1:21" s="11" customFormat="1" ht="210" x14ac:dyDescent="0.2">
      <c r="A10" s="7">
        <v>45163</v>
      </c>
      <c r="B10" s="7">
        <v>45412</v>
      </c>
      <c r="C10" s="8" t="s">
        <v>207</v>
      </c>
      <c r="D10" s="12">
        <v>0</v>
      </c>
      <c r="E10" s="8" t="s">
        <v>12</v>
      </c>
      <c r="F10" s="8" t="s">
        <v>12</v>
      </c>
      <c r="G10" s="8" t="s">
        <v>12</v>
      </c>
      <c r="H10" s="9">
        <v>1</v>
      </c>
      <c r="I10" s="10">
        <v>0</v>
      </c>
    </row>
    <row r="11" spans="1:21" s="11" customFormat="1" ht="225" x14ac:dyDescent="0.2">
      <c r="A11" s="7">
        <v>45173</v>
      </c>
      <c r="B11" s="7">
        <v>45282</v>
      </c>
      <c r="C11" s="8" t="s">
        <v>208</v>
      </c>
      <c r="D11" s="12">
        <v>200000000</v>
      </c>
      <c r="E11" s="12" t="s">
        <v>12</v>
      </c>
      <c r="F11" s="8" t="s">
        <v>12</v>
      </c>
      <c r="G11" s="8" t="s">
        <v>12</v>
      </c>
      <c r="H11" s="9">
        <v>1</v>
      </c>
      <c r="I11" s="10">
        <v>0</v>
      </c>
    </row>
    <row r="12" spans="1:21" s="11" customFormat="1" ht="210" x14ac:dyDescent="0.2">
      <c r="A12" s="7" t="s">
        <v>209</v>
      </c>
      <c r="B12" s="7">
        <v>45230</v>
      </c>
      <c r="C12" s="8" t="s">
        <v>210</v>
      </c>
      <c r="D12" s="12">
        <v>0</v>
      </c>
      <c r="E12" s="12" t="s">
        <v>12</v>
      </c>
      <c r="F12" s="8" t="s">
        <v>12</v>
      </c>
      <c r="G12" s="8" t="s">
        <v>12</v>
      </c>
      <c r="H12" s="9">
        <v>1</v>
      </c>
      <c r="I12" s="10">
        <v>0</v>
      </c>
    </row>
    <row r="13" spans="1:21" s="11" customFormat="1" ht="195" x14ac:dyDescent="0.2">
      <c r="A13" s="7">
        <v>45170</v>
      </c>
      <c r="B13" s="7">
        <v>45275</v>
      </c>
      <c r="C13" s="8" t="s">
        <v>211</v>
      </c>
      <c r="D13" s="12">
        <v>378212500</v>
      </c>
      <c r="E13" s="12" t="s">
        <v>12</v>
      </c>
      <c r="F13" s="8" t="s">
        <v>12</v>
      </c>
      <c r="G13" s="8" t="s">
        <v>12</v>
      </c>
      <c r="H13" s="9">
        <v>1</v>
      </c>
      <c r="I13" s="10">
        <v>0</v>
      </c>
    </row>
    <row r="14" spans="1:21" s="15" customFormat="1" ht="150" x14ac:dyDescent="0.2">
      <c r="A14" s="13">
        <v>45175</v>
      </c>
      <c r="B14" s="13">
        <v>46006</v>
      </c>
      <c r="C14" s="14" t="s">
        <v>212</v>
      </c>
      <c r="D14" s="12">
        <v>0</v>
      </c>
      <c r="E14" s="12" t="s">
        <v>12</v>
      </c>
      <c r="F14" s="8" t="s">
        <v>12</v>
      </c>
      <c r="G14" s="8" t="s">
        <v>12</v>
      </c>
      <c r="H14" s="9">
        <v>1</v>
      </c>
      <c r="I14" s="10">
        <v>0</v>
      </c>
    </row>
    <row r="15" spans="1:21" s="11" customFormat="1" ht="330" x14ac:dyDescent="0.2">
      <c r="A15" s="7">
        <v>45079</v>
      </c>
      <c r="B15" s="7">
        <v>45291</v>
      </c>
      <c r="C15" s="8" t="s">
        <v>213</v>
      </c>
      <c r="D15" s="12">
        <v>0</v>
      </c>
      <c r="E15" s="12" t="s">
        <v>12</v>
      </c>
      <c r="F15" s="8" t="s">
        <v>12</v>
      </c>
      <c r="G15" s="8" t="s">
        <v>12</v>
      </c>
      <c r="H15" s="9">
        <v>1</v>
      </c>
      <c r="I15" s="10">
        <v>0</v>
      </c>
    </row>
    <row r="16" spans="1:21" s="16" customFormat="1" ht="77.25" customHeight="1" x14ac:dyDescent="0.2"/>
    <row r="17" spans="1:9" s="16" customFormat="1" ht="45" customHeight="1" x14ac:dyDescent="0.2"/>
    <row r="18" spans="1:9" s="16" customFormat="1" ht="45" customHeight="1" x14ac:dyDescent="0.2"/>
    <row r="19" spans="1:9" s="16" customFormat="1" ht="45" customHeight="1" x14ac:dyDescent="0.2"/>
    <row r="20" spans="1:9" s="17" customFormat="1" ht="45" customHeight="1" x14ac:dyDescent="0.2"/>
    <row r="21" spans="1:9" s="17" customFormat="1" ht="45" customHeight="1" x14ac:dyDescent="0.2"/>
    <row r="22" spans="1:9" s="17" customFormat="1" ht="45" customHeight="1" x14ac:dyDescent="0.2">
      <c r="A22" s="18"/>
      <c r="B22" s="18"/>
      <c r="C22" s="19"/>
      <c r="D22" s="20"/>
      <c r="E22" s="20"/>
      <c r="F22" s="21"/>
      <c r="G22" s="21"/>
      <c r="H22" s="21"/>
      <c r="I22" s="22"/>
    </row>
    <row r="23" spans="1:9" s="17" customFormat="1" ht="45" customHeight="1" x14ac:dyDescent="0.2">
      <c r="A23" s="18"/>
      <c r="B23" s="18"/>
      <c r="C23" s="19"/>
      <c r="D23" s="20"/>
      <c r="E23" s="20"/>
      <c r="F23" s="21"/>
      <c r="G23" s="21"/>
      <c r="H23" s="21"/>
      <c r="I23" s="22"/>
    </row>
    <row r="24" spans="1:9" s="17" customFormat="1" ht="45" customHeight="1" x14ac:dyDescent="0.2">
      <c r="A24" s="18"/>
      <c r="B24" s="18"/>
      <c r="C24" s="19"/>
      <c r="D24" s="20"/>
      <c r="E24" s="20"/>
      <c r="F24" s="21"/>
      <c r="G24" s="21"/>
      <c r="H24" s="21"/>
      <c r="I24" s="22"/>
    </row>
    <row r="25" spans="1:9" s="17" customFormat="1" ht="45" customHeight="1" x14ac:dyDescent="0.2">
      <c r="A25" s="18"/>
      <c r="B25" s="18"/>
      <c r="C25" s="19"/>
      <c r="D25" s="20"/>
      <c r="E25" s="20"/>
      <c r="F25" s="21"/>
      <c r="G25" s="21"/>
      <c r="H25" s="21"/>
      <c r="I25" s="22"/>
    </row>
    <row r="26" spans="1:9" s="17" customFormat="1" ht="32.25" customHeight="1" x14ac:dyDescent="0.2">
      <c r="A26" s="18"/>
      <c r="B26" s="18"/>
      <c r="C26" s="19"/>
      <c r="D26" s="20"/>
      <c r="E26" s="20"/>
      <c r="F26" s="21"/>
      <c r="G26" s="21"/>
      <c r="H26" s="21"/>
      <c r="I26" s="22"/>
    </row>
    <row r="27" spans="1:9" s="17" customFormat="1" ht="32.25" customHeight="1" x14ac:dyDescent="0.2">
      <c r="A27" s="18"/>
      <c r="B27" s="18"/>
      <c r="C27" s="19"/>
      <c r="D27" s="20"/>
      <c r="E27" s="20"/>
      <c r="F27" s="21"/>
      <c r="G27" s="21"/>
      <c r="H27" s="21"/>
      <c r="I27" s="22"/>
    </row>
    <row r="28" spans="1:9" s="17" customFormat="1" ht="45" customHeight="1" x14ac:dyDescent="0.2">
      <c r="A28" s="18"/>
      <c r="B28" s="18"/>
      <c r="C28" s="19"/>
      <c r="D28" s="20"/>
      <c r="E28" s="20"/>
      <c r="F28" s="21"/>
      <c r="G28" s="21"/>
      <c r="H28" s="21"/>
      <c r="I28" s="22"/>
    </row>
    <row r="29" spans="1:9" s="17" customFormat="1" ht="45" customHeight="1" x14ac:dyDescent="0.2">
      <c r="A29" s="18"/>
      <c r="B29" s="18"/>
      <c r="C29" s="19"/>
      <c r="D29" s="20"/>
      <c r="E29" s="20"/>
      <c r="F29" s="21"/>
      <c r="G29" s="21"/>
      <c r="H29" s="21"/>
      <c r="I29" s="22"/>
    </row>
    <row r="30" spans="1:9" s="17" customFormat="1" ht="77.25" customHeight="1" x14ac:dyDescent="0.2">
      <c r="A30" s="18"/>
      <c r="B30" s="18"/>
      <c r="C30" s="19"/>
      <c r="D30" s="20"/>
      <c r="E30" s="20"/>
      <c r="F30" s="21"/>
      <c r="G30" s="21"/>
      <c r="H30" s="21"/>
      <c r="I30" s="22"/>
    </row>
    <row r="31" spans="1:9" s="17" customFormat="1" ht="45" customHeight="1" x14ac:dyDescent="0.2">
      <c r="A31" s="18"/>
      <c r="B31" s="18"/>
      <c r="C31" s="19"/>
      <c r="D31" s="20"/>
      <c r="E31" s="20"/>
      <c r="F31" s="21"/>
      <c r="G31" s="21"/>
      <c r="H31" s="21"/>
      <c r="I31" s="22"/>
    </row>
    <row r="32" spans="1:9" s="17" customFormat="1" ht="77.25" customHeight="1" x14ac:dyDescent="0.2">
      <c r="A32" s="18"/>
      <c r="B32" s="18"/>
      <c r="C32" s="19"/>
      <c r="D32" s="20"/>
      <c r="E32" s="20"/>
      <c r="F32" s="21"/>
      <c r="G32" s="21"/>
      <c r="H32" s="21"/>
      <c r="I32" s="22"/>
    </row>
    <row r="33" spans="1:9" s="17" customFormat="1" ht="77.25" customHeight="1" x14ac:dyDescent="0.2">
      <c r="A33" s="18"/>
      <c r="B33" s="18"/>
      <c r="C33" s="19"/>
      <c r="D33" s="20"/>
      <c r="E33" s="20"/>
      <c r="F33" s="21"/>
      <c r="G33" s="21"/>
      <c r="H33" s="21"/>
      <c r="I33" s="22"/>
    </row>
    <row r="34" spans="1:9" s="17" customFormat="1" ht="45" customHeight="1" x14ac:dyDescent="0.2">
      <c r="A34" s="18"/>
      <c r="B34" s="18"/>
      <c r="C34" s="19"/>
      <c r="D34" s="20"/>
      <c r="E34" s="20"/>
      <c r="F34" s="21"/>
      <c r="G34" s="21"/>
      <c r="H34" s="21"/>
      <c r="I34" s="22"/>
    </row>
    <row r="35" spans="1:9" s="17" customFormat="1" ht="45" customHeight="1" x14ac:dyDescent="0.2">
      <c r="A35" s="18"/>
      <c r="B35" s="18"/>
      <c r="C35" s="19"/>
      <c r="D35" s="20"/>
      <c r="E35" s="20"/>
      <c r="F35" s="21"/>
      <c r="G35" s="21"/>
      <c r="H35" s="21"/>
      <c r="I35" s="22"/>
    </row>
    <row r="36" spans="1:9" s="17" customFormat="1" ht="45" customHeight="1" x14ac:dyDescent="0.2">
      <c r="A36" s="18"/>
      <c r="B36" s="18"/>
      <c r="C36" s="19"/>
      <c r="D36" s="20"/>
      <c r="E36" s="20"/>
      <c r="F36" s="21"/>
      <c r="G36" s="21"/>
      <c r="H36" s="21"/>
      <c r="I36" s="22"/>
    </row>
    <row r="37" spans="1:9" s="28" customFormat="1" ht="45" customHeight="1" x14ac:dyDescent="0.2">
      <c r="A37" s="23"/>
      <c r="B37" s="23"/>
      <c r="C37" s="24"/>
      <c r="D37" s="25"/>
      <c r="E37" s="25"/>
      <c r="F37" s="26"/>
      <c r="G37" s="26"/>
      <c r="H37" s="26"/>
      <c r="I37" s="27"/>
    </row>
    <row r="38" spans="1:9" s="28" customFormat="1" ht="45" customHeight="1" x14ac:dyDescent="0.2">
      <c r="A38" s="23"/>
      <c r="B38" s="23"/>
      <c r="C38" s="24"/>
      <c r="D38" s="25"/>
      <c r="E38" s="25"/>
      <c r="F38" s="26"/>
      <c r="G38" s="26"/>
      <c r="H38" s="26"/>
      <c r="I38" s="27"/>
    </row>
    <row r="39" spans="1:9" s="28" customFormat="1" ht="45" customHeight="1" x14ac:dyDescent="0.2">
      <c r="A39" s="23"/>
      <c r="B39" s="23"/>
      <c r="C39" s="24"/>
      <c r="D39" s="25"/>
      <c r="E39" s="25"/>
      <c r="F39" s="26"/>
      <c r="G39" s="26"/>
      <c r="H39" s="26"/>
      <c r="I39" s="27"/>
    </row>
    <row r="40" spans="1:9" s="28" customFormat="1" ht="45" customHeight="1" x14ac:dyDescent="0.2">
      <c r="A40" s="23"/>
      <c r="B40" s="23"/>
      <c r="C40" s="24"/>
      <c r="D40" s="25"/>
      <c r="E40" s="25"/>
      <c r="F40" s="26"/>
      <c r="G40" s="26"/>
      <c r="H40" s="26"/>
      <c r="I40" s="27"/>
    </row>
    <row r="41" spans="1:9" s="2" customFormat="1" ht="45" customHeight="1" x14ac:dyDescent="0.2">
      <c r="A41" s="23"/>
      <c r="B41" s="23"/>
      <c r="C41" s="24"/>
      <c r="D41" s="25"/>
      <c r="E41" s="25"/>
      <c r="F41" s="26"/>
      <c r="G41" s="26"/>
      <c r="H41" s="26"/>
      <c r="I41" s="29"/>
    </row>
    <row r="42" spans="1:9" s="28" customFormat="1" ht="45" customHeight="1" x14ac:dyDescent="0.2">
      <c r="A42" s="23"/>
      <c r="B42" s="23"/>
      <c r="C42" s="24"/>
      <c r="D42" s="25"/>
      <c r="E42" s="25"/>
      <c r="F42" s="26"/>
      <c r="G42" s="26"/>
      <c r="H42" s="26"/>
      <c r="I42" s="27"/>
    </row>
    <row r="43" spans="1:9" s="28" customFormat="1" ht="45" customHeight="1" x14ac:dyDescent="0.2">
      <c r="A43" s="23"/>
      <c r="B43" s="23"/>
      <c r="C43" s="24"/>
      <c r="D43" s="25"/>
      <c r="E43" s="25"/>
      <c r="F43" s="26"/>
      <c r="G43" s="26"/>
      <c r="H43" s="26"/>
      <c r="I43" s="27"/>
    </row>
    <row r="44" spans="1:9" s="28" customFormat="1" ht="45" customHeight="1" x14ac:dyDescent="0.2">
      <c r="A44" s="23"/>
      <c r="B44" s="23"/>
      <c r="C44" s="24"/>
      <c r="D44" s="25"/>
      <c r="E44" s="25"/>
      <c r="F44" s="26"/>
      <c r="G44" s="26"/>
      <c r="H44" s="26"/>
      <c r="I44" s="27"/>
    </row>
    <row r="45" spans="1:9" s="28" customFormat="1" ht="45" customHeight="1" x14ac:dyDescent="0.2">
      <c r="A45" s="23"/>
      <c r="B45" s="23"/>
      <c r="C45" s="24"/>
      <c r="D45" s="25"/>
      <c r="E45" s="25"/>
      <c r="F45" s="26"/>
      <c r="G45" s="26"/>
      <c r="H45" s="26"/>
      <c r="I45" s="27"/>
    </row>
    <row r="46" spans="1:9" s="28" customFormat="1" ht="45" customHeight="1" x14ac:dyDescent="0.2">
      <c r="A46" s="23"/>
      <c r="B46" s="23"/>
      <c r="C46" s="24"/>
      <c r="D46" s="25"/>
      <c r="E46" s="25"/>
      <c r="F46" s="26"/>
      <c r="G46" s="26"/>
      <c r="H46" s="26"/>
      <c r="I46" s="27"/>
    </row>
    <row r="47" spans="1:9" s="28" customFormat="1" ht="45" customHeight="1" x14ac:dyDescent="0.2">
      <c r="A47" s="23"/>
      <c r="B47" s="23"/>
      <c r="C47" s="24"/>
      <c r="D47" s="25"/>
      <c r="E47" s="25"/>
      <c r="F47" s="26"/>
      <c r="G47" s="26"/>
      <c r="H47" s="26"/>
      <c r="I47" s="27"/>
    </row>
    <row r="48" spans="1:9" s="28" customFormat="1" ht="45" customHeight="1" x14ac:dyDescent="0.2">
      <c r="A48" s="23"/>
      <c r="B48" s="23"/>
      <c r="C48" s="24"/>
      <c r="D48" s="25"/>
      <c r="E48" s="25"/>
      <c r="F48" s="26"/>
      <c r="G48" s="26"/>
      <c r="H48" s="26"/>
      <c r="I48" s="27"/>
    </row>
    <row r="49" spans="1:9" s="28" customFormat="1" ht="45" customHeight="1" x14ac:dyDescent="0.2">
      <c r="A49" s="23"/>
      <c r="B49" s="23"/>
      <c r="C49" s="24"/>
      <c r="D49" s="25"/>
      <c r="E49" s="25"/>
      <c r="F49" s="26"/>
      <c r="G49" s="26"/>
      <c r="H49" s="26"/>
      <c r="I49" s="27"/>
    </row>
    <row r="50" spans="1:9" s="28" customFormat="1" ht="45" customHeight="1" x14ac:dyDescent="0.2">
      <c r="A50" s="23"/>
      <c r="B50" s="23"/>
      <c r="C50" s="24"/>
      <c r="D50" s="25"/>
      <c r="E50" s="25"/>
      <c r="F50" s="26"/>
      <c r="G50" s="26"/>
      <c r="H50" s="26"/>
      <c r="I50" s="27"/>
    </row>
    <row r="51" spans="1:9" s="2" customFormat="1" ht="45" customHeight="1" x14ac:dyDescent="0.2">
      <c r="A51" s="23"/>
      <c r="B51" s="23"/>
      <c r="C51" s="24"/>
      <c r="D51" s="25"/>
      <c r="E51" s="25"/>
      <c r="F51" s="26"/>
      <c r="G51" s="26"/>
      <c r="H51" s="26"/>
      <c r="I51" s="29"/>
    </row>
    <row r="52" spans="1:9" s="2" customFormat="1" ht="45" customHeight="1" x14ac:dyDescent="0.2">
      <c r="A52" s="23"/>
      <c r="B52" s="23"/>
      <c r="C52" s="24"/>
      <c r="D52" s="25"/>
      <c r="E52" s="25"/>
      <c r="F52" s="26"/>
      <c r="G52" s="26"/>
      <c r="H52" s="26"/>
      <c r="I52" s="29"/>
    </row>
    <row r="53" spans="1:9" s="2" customFormat="1" ht="45" customHeight="1" x14ac:dyDescent="0.2">
      <c r="A53" s="23"/>
      <c r="B53" s="23"/>
      <c r="C53" s="24"/>
      <c r="D53" s="25"/>
      <c r="E53" s="25"/>
      <c r="F53" s="26"/>
      <c r="G53" s="26"/>
      <c r="H53" s="26"/>
      <c r="I53" s="29"/>
    </row>
    <row r="54" spans="1:9" s="2" customFormat="1" ht="45" customHeight="1" x14ac:dyDescent="0.2">
      <c r="A54" s="23"/>
      <c r="B54" s="23"/>
      <c r="C54" s="24"/>
      <c r="D54" s="25"/>
      <c r="E54" s="25"/>
      <c r="F54" s="26"/>
      <c r="G54" s="26"/>
      <c r="H54" s="26"/>
      <c r="I54" s="29"/>
    </row>
    <row r="55" spans="1:9" s="28" customFormat="1" ht="45" customHeight="1" x14ac:dyDescent="0.2">
      <c r="A55" s="23"/>
      <c r="B55" s="23"/>
      <c r="C55" s="24"/>
      <c r="D55" s="25"/>
      <c r="E55" s="25"/>
      <c r="F55" s="26"/>
      <c r="G55" s="26"/>
      <c r="H55" s="26"/>
      <c r="I55" s="27"/>
    </row>
    <row r="56" spans="1:9" s="2" customFormat="1" ht="45" customHeight="1" x14ac:dyDescent="0.2">
      <c r="A56" s="23"/>
      <c r="B56" s="23"/>
      <c r="C56" s="24"/>
      <c r="D56" s="25"/>
      <c r="E56" s="25"/>
      <c r="F56" s="26"/>
      <c r="G56" s="26"/>
      <c r="H56" s="26"/>
      <c r="I56" s="29"/>
    </row>
    <row r="57" spans="1:9" s="28" customFormat="1" ht="45" customHeight="1" x14ac:dyDescent="0.2">
      <c r="A57" s="23"/>
      <c r="B57" s="23"/>
      <c r="C57" s="24"/>
      <c r="D57" s="25"/>
      <c r="E57" s="25"/>
      <c r="F57" s="26"/>
      <c r="G57" s="26"/>
      <c r="H57" s="26"/>
      <c r="I57" s="27"/>
    </row>
    <row r="58" spans="1:9" s="28" customFormat="1" ht="45" customHeight="1" x14ac:dyDescent="0.2">
      <c r="A58" s="23"/>
      <c r="B58" s="23"/>
      <c r="C58" s="24"/>
      <c r="D58" s="25"/>
      <c r="E58" s="25"/>
      <c r="F58" s="26"/>
      <c r="G58" s="26"/>
      <c r="H58" s="26"/>
      <c r="I58" s="27"/>
    </row>
    <row r="59" spans="1:9" s="28" customFormat="1" ht="45" customHeight="1" x14ac:dyDescent="0.2">
      <c r="A59" s="23"/>
      <c r="B59" s="23"/>
      <c r="C59" s="26"/>
      <c r="D59" s="25"/>
      <c r="E59" s="25"/>
      <c r="F59" s="26"/>
      <c r="G59" s="26"/>
      <c r="H59" s="26"/>
      <c r="I59" s="27"/>
    </row>
    <row r="60" spans="1:9" s="28" customFormat="1" ht="45" customHeight="1" x14ac:dyDescent="0.2">
      <c r="A60" s="23"/>
      <c r="B60" s="23"/>
      <c r="C60" s="24" t="s">
        <v>214</v>
      </c>
      <c r="D60" s="25"/>
      <c r="E60" s="25"/>
      <c r="F60" s="26"/>
      <c r="G60" s="26"/>
      <c r="H60" s="26"/>
      <c r="I60" s="27"/>
    </row>
    <row r="61" spans="1:9" s="28" customFormat="1" ht="45" customHeight="1" x14ac:dyDescent="0.2">
      <c r="A61" s="23"/>
      <c r="B61" s="23"/>
      <c r="C61" s="24" t="s">
        <v>215</v>
      </c>
      <c r="D61" s="25"/>
      <c r="E61" s="25"/>
      <c r="F61" s="26"/>
      <c r="G61" s="26"/>
      <c r="H61" s="26"/>
      <c r="I61" s="27"/>
    </row>
    <row r="62" spans="1:9" s="28" customFormat="1" ht="45" customHeight="1" x14ac:dyDescent="0.2">
      <c r="A62" s="23"/>
      <c r="B62" s="23"/>
      <c r="C62" s="24" t="s">
        <v>216</v>
      </c>
      <c r="D62" s="25"/>
      <c r="E62" s="25"/>
      <c r="F62" s="26"/>
      <c r="G62" s="26"/>
      <c r="H62" s="26"/>
      <c r="I62" s="27"/>
    </row>
    <row r="63" spans="1:9" s="28" customFormat="1" ht="45" customHeight="1" x14ac:dyDescent="0.2">
      <c r="A63" s="23"/>
      <c r="B63" s="23"/>
      <c r="C63" s="24" t="s">
        <v>217</v>
      </c>
      <c r="D63" s="25"/>
      <c r="E63" s="25"/>
      <c r="F63" s="26"/>
      <c r="G63" s="26"/>
      <c r="H63" s="26"/>
      <c r="I63" s="27"/>
    </row>
    <row r="64" spans="1:9" s="28" customFormat="1" ht="45" customHeight="1" x14ac:dyDescent="0.2">
      <c r="A64" s="23"/>
      <c r="B64" s="23"/>
      <c r="C64" s="24" t="s">
        <v>218</v>
      </c>
      <c r="D64" s="25"/>
      <c r="E64" s="25"/>
      <c r="F64" s="26"/>
      <c r="G64" s="26"/>
      <c r="H64" s="26"/>
      <c r="I64" s="27"/>
    </row>
    <row r="65" spans="1:9" s="28" customFormat="1" ht="45" customHeight="1" x14ac:dyDescent="0.2">
      <c r="A65" s="23"/>
      <c r="B65" s="23"/>
      <c r="C65" s="24" t="s">
        <v>219</v>
      </c>
      <c r="D65" s="25"/>
      <c r="E65" s="25"/>
      <c r="F65" s="26"/>
      <c r="G65" s="26"/>
      <c r="H65" s="26"/>
      <c r="I65" s="27"/>
    </row>
    <row r="66" spans="1:9" s="28" customFormat="1" ht="45" customHeight="1" x14ac:dyDescent="0.2">
      <c r="A66" s="23"/>
      <c r="B66" s="23"/>
      <c r="C66" s="24" t="s">
        <v>220</v>
      </c>
      <c r="D66" s="25"/>
      <c r="E66" s="25"/>
      <c r="F66" s="26"/>
      <c r="G66" s="26"/>
      <c r="H66" s="26"/>
      <c r="I66" s="27"/>
    </row>
    <row r="67" spans="1:9" s="28" customFormat="1" ht="45" customHeight="1" x14ac:dyDescent="0.2">
      <c r="A67" s="23"/>
      <c r="B67" s="23"/>
      <c r="C67" s="24" t="s">
        <v>221</v>
      </c>
      <c r="D67" s="25"/>
      <c r="E67" s="25"/>
      <c r="F67" s="26"/>
      <c r="G67" s="26"/>
      <c r="H67" s="26"/>
      <c r="I67" s="27"/>
    </row>
    <row r="68" spans="1:9" s="28" customFormat="1" ht="45" customHeight="1" x14ac:dyDescent="0.2">
      <c r="A68" s="23"/>
      <c r="B68" s="23"/>
      <c r="C68" s="24" t="s">
        <v>222</v>
      </c>
      <c r="D68" s="25"/>
      <c r="E68" s="25"/>
      <c r="F68" s="26"/>
      <c r="G68" s="26"/>
      <c r="H68" s="26"/>
      <c r="I68" s="27"/>
    </row>
    <row r="69" spans="1:9" s="28" customFormat="1" ht="45" customHeight="1" x14ac:dyDescent="0.2">
      <c r="A69" s="23"/>
      <c r="B69" s="23"/>
      <c r="C69" s="24"/>
      <c r="D69" s="25"/>
      <c r="E69" s="25"/>
      <c r="F69" s="26"/>
      <c r="G69" s="26"/>
      <c r="H69" s="26"/>
      <c r="I69" s="27"/>
    </row>
    <row r="70" spans="1:9" s="28" customFormat="1" ht="45" customHeight="1" x14ac:dyDescent="0.2">
      <c r="A70" s="23"/>
      <c r="B70" s="23"/>
      <c r="C70" s="24"/>
      <c r="D70" s="25"/>
      <c r="E70" s="25"/>
      <c r="F70" s="26"/>
      <c r="G70" s="26"/>
      <c r="H70" s="26"/>
      <c r="I70" s="27"/>
    </row>
    <row r="71" spans="1:9" s="28" customFormat="1" ht="45" customHeight="1" x14ac:dyDescent="0.2">
      <c r="A71" s="23"/>
      <c r="B71" s="23"/>
      <c r="C71" s="24"/>
      <c r="D71" s="25"/>
      <c r="E71" s="25"/>
      <c r="F71" s="26"/>
      <c r="G71" s="26"/>
      <c r="H71" s="26"/>
      <c r="I71" s="27"/>
    </row>
    <row r="72" spans="1:9" s="28" customFormat="1" ht="45" customHeight="1" x14ac:dyDescent="0.2">
      <c r="A72" s="23"/>
      <c r="B72" s="23"/>
      <c r="C72" s="24"/>
      <c r="D72" s="25"/>
      <c r="E72" s="25"/>
      <c r="F72" s="26"/>
      <c r="G72" s="26"/>
      <c r="H72" s="26"/>
      <c r="I72" s="27"/>
    </row>
    <row r="73" spans="1:9" s="28" customFormat="1" ht="45" customHeight="1" x14ac:dyDescent="0.2">
      <c r="A73" s="23"/>
      <c r="B73" s="23"/>
      <c r="C73" s="24"/>
      <c r="D73" s="25"/>
      <c r="E73" s="25"/>
      <c r="F73" s="26"/>
      <c r="G73" s="26"/>
      <c r="H73" s="26"/>
      <c r="I73" s="27"/>
    </row>
    <row r="74" spans="1:9" s="28" customFormat="1" ht="45" customHeight="1" x14ac:dyDescent="0.2">
      <c r="A74" s="23"/>
      <c r="B74" s="23"/>
      <c r="C74" s="24"/>
      <c r="D74" s="25"/>
      <c r="E74" s="25"/>
      <c r="F74" s="26"/>
      <c r="G74" s="26"/>
      <c r="H74" s="26"/>
      <c r="I74" s="27"/>
    </row>
    <row r="75" spans="1:9" s="28" customFormat="1" ht="45" customHeight="1" x14ac:dyDescent="0.2">
      <c r="A75" s="23"/>
      <c r="B75" s="23"/>
      <c r="C75" s="24"/>
      <c r="D75" s="25"/>
      <c r="E75" s="25"/>
      <c r="F75" s="26"/>
      <c r="G75" s="26"/>
      <c r="H75" s="26"/>
      <c r="I75" s="27"/>
    </row>
    <row r="76" spans="1:9" s="28" customFormat="1" ht="45" customHeight="1" x14ac:dyDescent="0.2">
      <c r="A76" s="23"/>
      <c r="B76" s="23"/>
      <c r="C76" s="24"/>
      <c r="D76" s="25"/>
      <c r="E76" s="25"/>
      <c r="F76" s="26"/>
      <c r="G76" s="26"/>
      <c r="H76" s="26"/>
      <c r="I76" s="27"/>
    </row>
    <row r="77" spans="1:9" s="28" customFormat="1" ht="45" customHeight="1" x14ac:dyDescent="0.2">
      <c r="A77" s="23"/>
      <c r="B77" s="23"/>
      <c r="C77" s="24"/>
      <c r="D77" s="25"/>
      <c r="E77" s="25"/>
      <c r="F77" s="26"/>
      <c r="G77" s="26"/>
      <c r="H77" s="26"/>
      <c r="I77" s="27"/>
    </row>
    <row r="78" spans="1:9" s="28" customFormat="1" ht="45" customHeight="1" x14ac:dyDescent="0.2">
      <c r="A78" s="23"/>
      <c r="B78" s="23"/>
      <c r="C78" s="24"/>
      <c r="D78" s="25"/>
      <c r="E78" s="25"/>
      <c r="F78" s="26"/>
      <c r="G78" s="26"/>
      <c r="H78" s="26"/>
      <c r="I78" s="27"/>
    </row>
    <row r="79" spans="1:9" s="28" customFormat="1" ht="45" customHeight="1" x14ac:dyDescent="0.2">
      <c r="A79" s="23"/>
      <c r="B79" s="23"/>
      <c r="C79" s="24"/>
      <c r="D79" s="25"/>
      <c r="E79" s="25"/>
      <c r="F79" s="26"/>
      <c r="G79" s="26"/>
      <c r="H79" s="26"/>
      <c r="I79" s="27"/>
    </row>
    <row r="80" spans="1:9" s="28" customFormat="1" ht="45" customHeight="1" x14ac:dyDescent="0.2">
      <c r="A80" s="23"/>
      <c r="B80" s="23"/>
      <c r="C80" s="24"/>
      <c r="D80" s="25"/>
      <c r="E80" s="25"/>
      <c r="F80" s="26"/>
      <c r="G80" s="26"/>
      <c r="H80" s="26"/>
      <c r="I80" s="27"/>
    </row>
    <row r="81" spans="1:9" s="28" customFormat="1" ht="45" customHeight="1" x14ac:dyDescent="0.2">
      <c r="A81" s="23"/>
      <c r="B81" s="23"/>
      <c r="C81" s="24"/>
      <c r="D81" s="25"/>
      <c r="E81" s="25"/>
      <c r="F81" s="26"/>
      <c r="G81" s="26"/>
      <c r="H81" s="26"/>
      <c r="I81" s="27"/>
    </row>
    <row r="82" spans="1:9" s="28" customFormat="1" ht="45" customHeight="1" x14ac:dyDescent="0.2">
      <c r="A82" s="23"/>
      <c r="B82" s="23"/>
      <c r="C82" s="24"/>
      <c r="D82" s="25"/>
      <c r="E82" s="25"/>
      <c r="F82" s="26"/>
      <c r="G82" s="26"/>
      <c r="H82" s="26"/>
      <c r="I82" s="27"/>
    </row>
    <row r="83" spans="1:9" s="28" customFormat="1" ht="58.5" customHeight="1" x14ac:dyDescent="0.2">
      <c r="A83" s="23"/>
      <c r="B83" s="23"/>
      <c r="C83" s="24"/>
      <c r="D83" s="25"/>
      <c r="E83" s="25"/>
      <c r="F83" s="26"/>
      <c r="G83" s="26"/>
      <c r="H83" s="26"/>
      <c r="I83" s="27"/>
    </row>
    <row r="84" spans="1:9" s="28" customFormat="1" ht="45" customHeight="1" x14ac:dyDescent="0.2">
      <c r="A84" s="23"/>
      <c r="B84" s="23"/>
      <c r="C84" s="24"/>
      <c r="D84" s="25"/>
      <c r="E84" s="25"/>
      <c r="F84" s="26"/>
      <c r="G84" s="26"/>
      <c r="H84" s="26"/>
      <c r="I84" s="27"/>
    </row>
    <row r="85" spans="1:9" s="28" customFormat="1" ht="45" customHeight="1" x14ac:dyDescent="0.2">
      <c r="A85" s="23"/>
      <c r="B85" s="23"/>
      <c r="C85" s="24"/>
      <c r="D85" s="25"/>
      <c r="E85" s="25"/>
      <c r="F85" s="26"/>
      <c r="G85" s="26"/>
      <c r="H85" s="26"/>
      <c r="I85" s="27"/>
    </row>
    <row r="86" spans="1:9" s="28" customFormat="1" ht="45" customHeight="1" x14ac:dyDescent="0.2">
      <c r="A86" s="23"/>
      <c r="B86" s="23"/>
      <c r="C86" s="24"/>
      <c r="D86" s="25"/>
      <c r="E86" s="25"/>
      <c r="F86" s="26"/>
      <c r="G86" s="26"/>
      <c r="H86" s="26"/>
      <c r="I86" s="27"/>
    </row>
    <row r="87" spans="1:9" s="28" customFormat="1" ht="65.25" customHeight="1" x14ac:dyDescent="0.2">
      <c r="A87" s="23"/>
      <c r="B87" s="23"/>
      <c r="C87" s="24"/>
      <c r="D87" s="25"/>
      <c r="E87" s="25"/>
      <c r="F87" s="26"/>
      <c r="G87" s="26"/>
      <c r="H87" s="26"/>
      <c r="I87" s="27"/>
    </row>
    <row r="88" spans="1:9" s="28" customFormat="1" ht="45" customHeight="1" x14ac:dyDescent="0.2">
      <c r="A88" s="23"/>
      <c r="B88" s="23"/>
      <c r="C88" s="24"/>
      <c r="D88" s="25"/>
      <c r="E88" s="25"/>
      <c r="F88" s="26"/>
      <c r="G88" s="26"/>
      <c r="H88" s="26"/>
      <c r="I88" s="27"/>
    </row>
    <row r="89" spans="1:9" s="28" customFormat="1" ht="45" customHeight="1" x14ac:dyDescent="0.2">
      <c r="A89" s="23"/>
      <c r="B89" s="23"/>
      <c r="C89" s="24"/>
      <c r="D89" s="25"/>
      <c r="E89" s="25"/>
      <c r="F89" s="26"/>
      <c r="G89" s="26"/>
      <c r="H89" s="26"/>
      <c r="I89" s="27"/>
    </row>
    <row r="90" spans="1:9" s="28" customFormat="1" ht="45" customHeight="1" x14ac:dyDescent="0.2">
      <c r="A90" s="23"/>
      <c r="B90" s="23"/>
      <c r="C90" s="24"/>
      <c r="D90" s="25"/>
      <c r="E90" s="25"/>
      <c r="F90" s="26"/>
      <c r="G90" s="26"/>
      <c r="H90" s="26"/>
      <c r="I90" s="27"/>
    </row>
    <row r="91" spans="1:9" s="28" customFormat="1" ht="45" customHeight="1" x14ac:dyDescent="0.2">
      <c r="A91" s="23"/>
      <c r="B91" s="23"/>
      <c r="C91" s="24"/>
      <c r="D91" s="25"/>
      <c r="E91" s="25"/>
      <c r="F91" s="26"/>
      <c r="G91" s="26"/>
      <c r="H91" s="26"/>
      <c r="I91" s="27"/>
    </row>
    <row r="92" spans="1:9" s="28" customFormat="1" ht="45" customHeight="1" x14ac:dyDescent="0.2">
      <c r="A92" s="23"/>
      <c r="B92" s="23"/>
      <c r="C92" s="24"/>
      <c r="D92" s="25"/>
      <c r="E92" s="25"/>
      <c r="F92" s="26"/>
      <c r="G92" s="26"/>
      <c r="H92" s="26"/>
      <c r="I92" s="27"/>
    </row>
    <row r="93" spans="1:9" s="28" customFormat="1" ht="45" customHeight="1" x14ac:dyDescent="0.2">
      <c r="A93" s="23"/>
      <c r="B93" s="23"/>
      <c r="C93" s="24"/>
      <c r="D93" s="25"/>
      <c r="E93" s="25"/>
      <c r="F93" s="26"/>
      <c r="G93" s="26"/>
      <c r="H93" s="26"/>
      <c r="I93" s="27"/>
    </row>
    <row r="94" spans="1:9" s="28" customFormat="1" ht="45" customHeight="1" x14ac:dyDescent="0.2">
      <c r="A94" s="23"/>
      <c r="B94" s="23"/>
      <c r="C94" s="24"/>
      <c r="D94" s="25"/>
      <c r="E94" s="25"/>
      <c r="F94" s="26"/>
      <c r="G94" s="26"/>
      <c r="H94" s="26"/>
      <c r="I94" s="27"/>
    </row>
    <row r="95" spans="1:9" s="28" customFormat="1" ht="45" customHeight="1" x14ac:dyDescent="0.2">
      <c r="A95" s="23"/>
      <c r="B95" s="23"/>
      <c r="C95" s="24"/>
      <c r="D95" s="25"/>
      <c r="E95" s="25"/>
      <c r="F95" s="26"/>
      <c r="G95" s="26"/>
      <c r="H95" s="26"/>
      <c r="I95" s="27"/>
    </row>
    <row r="96" spans="1:9" s="28" customFormat="1" ht="45" customHeight="1" x14ac:dyDescent="0.2">
      <c r="A96" s="23"/>
      <c r="B96" s="23"/>
      <c r="C96" s="24"/>
      <c r="D96" s="25"/>
      <c r="E96" s="25"/>
      <c r="F96" s="26"/>
      <c r="G96" s="26"/>
      <c r="H96" s="26"/>
      <c r="I96" s="27"/>
    </row>
    <row r="97" spans="1:9" s="28" customFormat="1" ht="45" customHeight="1" x14ac:dyDescent="0.2">
      <c r="A97" s="23"/>
      <c r="B97" s="23"/>
      <c r="C97" s="24"/>
      <c r="D97" s="25"/>
      <c r="E97" s="25"/>
      <c r="F97" s="26"/>
      <c r="G97" s="26"/>
      <c r="H97" s="26"/>
      <c r="I97" s="27"/>
    </row>
    <row r="98" spans="1:9" ht="45" customHeight="1" x14ac:dyDescent="0.2">
      <c r="A98" s="30"/>
      <c r="B98" s="30"/>
      <c r="C98" s="31"/>
      <c r="D98" s="32"/>
      <c r="E98" s="32"/>
      <c r="F98" s="33"/>
      <c r="G98" s="33"/>
      <c r="H98" s="26"/>
    </row>
    <row r="99" spans="1:9" ht="45" customHeight="1" x14ac:dyDescent="0.2">
      <c r="A99" s="36"/>
      <c r="B99" s="36"/>
      <c r="C99" s="37"/>
      <c r="D99" s="38"/>
      <c r="E99" s="38"/>
      <c r="F99" s="39"/>
      <c r="G99" s="39"/>
      <c r="H99" s="26"/>
    </row>
    <row r="100" spans="1:9" ht="45" customHeight="1" x14ac:dyDescent="0.2">
      <c r="A100" s="36"/>
      <c r="B100" s="36"/>
      <c r="C100" s="37"/>
      <c r="D100" s="38"/>
      <c r="E100" s="38"/>
      <c r="F100" s="39"/>
      <c r="G100" s="39"/>
      <c r="H100" s="26"/>
    </row>
    <row r="101" spans="1:9" ht="45" customHeight="1" x14ac:dyDescent="0.2">
      <c r="A101" s="36"/>
      <c r="B101" s="36"/>
      <c r="C101" s="37"/>
      <c r="D101" s="38"/>
      <c r="E101" s="38"/>
      <c r="F101" s="39"/>
      <c r="G101" s="39"/>
      <c r="H101" s="26"/>
    </row>
    <row r="102" spans="1:9" s="1" customFormat="1" ht="45" customHeight="1" x14ac:dyDescent="0.2">
      <c r="A102" s="36"/>
      <c r="B102" s="36"/>
      <c r="C102" s="37"/>
      <c r="D102" s="38"/>
      <c r="E102" s="38"/>
      <c r="F102" s="39"/>
      <c r="G102" s="39"/>
      <c r="H102" s="26"/>
      <c r="I102" s="40"/>
    </row>
    <row r="103" spans="1:9" ht="45" customHeight="1" x14ac:dyDescent="0.2">
      <c r="A103" s="36"/>
      <c r="B103" s="36"/>
      <c r="C103" s="37"/>
      <c r="D103" s="38"/>
      <c r="E103" s="38"/>
      <c r="F103" s="39"/>
      <c r="G103" s="39"/>
      <c r="H103" s="26"/>
    </row>
    <row r="104" spans="1:9" ht="45" customHeight="1" x14ac:dyDescent="0.2">
      <c r="A104" s="36"/>
      <c r="B104" s="36"/>
      <c r="C104" s="37"/>
      <c r="D104" s="38"/>
      <c r="E104" s="38"/>
      <c r="F104" s="39"/>
      <c r="G104" s="39"/>
      <c r="H104" s="26"/>
    </row>
    <row r="105" spans="1:9" ht="45" customHeight="1" x14ac:dyDescent="0.2">
      <c r="A105" s="36"/>
      <c r="B105" s="36"/>
      <c r="C105" s="37"/>
      <c r="D105" s="38"/>
      <c r="E105" s="38"/>
      <c r="F105" s="39"/>
      <c r="G105" s="39"/>
      <c r="H105" s="26"/>
    </row>
    <row r="106" spans="1:9" ht="45" customHeight="1" x14ac:dyDescent="0.2">
      <c r="A106" s="36"/>
      <c r="B106" s="36"/>
      <c r="C106" s="37"/>
      <c r="D106" s="38"/>
      <c r="E106" s="38"/>
      <c r="F106" s="39"/>
      <c r="G106" s="39"/>
      <c r="H106" s="26"/>
    </row>
    <row r="107" spans="1:9" ht="49.5" customHeight="1" x14ac:dyDescent="0.2">
      <c r="A107" s="36"/>
      <c r="B107" s="36"/>
      <c r="C107" s="37"/>
      <c r="D107" s="38"/>
      <c r="E107" s="38"/>
      <c r="F107" s="39"/>
      <c r="G107" s="39"/>
      <c r="H107" s="26"/>
    </row>
    <row r="108" spans="1:9" ht="45" customHeight="1" x14ac:dyDescent="0.2">
      <c r="A108" s="36"/>
      <c r="B108" s="36"/>
      <c r="C108" s="37"/>
      <c r="D108" s="38"/>
      <c r="E108" s="38"/>
      <c r="F108" s="39"/>
      <c r="G108" s="39"/>
      <c r="H108" s="26"/>
    </row>
    <row r="109" spans="1:9" ht="45" customHeight="1" x14ac:dyDescent="0.2">
      <c r="A109" s="36"/>
      <c r="B109" s="36"/>
      <c r="C109" s="37"/>
      <c r="D109" s="38"/>
      <c r="E109" s="38"/>
      <c r="F109" s="39"/>
      <c r="G109" s="39"/>
      <c r="H109" s="26"/>
    </row>
    <row r="110" spans="1:9" ht="45" customHeight="1" x14ac:dyDescent="0.2">
      <c r="A110" s="36"/>
      <c r="B110" s="36"/>
      <c r="C110" s="37"/>
      <c r="D110" s="38"/>
      <c r="E110" s="38"/>
      <c r="F110" s="39"/>
      <c r="G110" s="39"/>
      <c r="H110" s="26"/>
    </row>
    <row r="111" spans="1:9" ht="45" customHeight="1" x14ac:dyDescent="0.2">
      <c r="A111" s="36"/>
      <c r="B111" s="36"/>
      <c r="C111" s="37"/>
      <c r="D111" s="38"/>
      <c r="E111" s="38"/>
      <c r="F111" s="39"/>
      <c r="G111" s="39"/>
      <c r="H111" s="26"/>
    </row>
    <row r="112" spans="1:9" ht="45" customHeight="1" x14ac:dyDescent="0.2">
      <c r="A112" s="36"/>
      <c r="B112" s="36"/>
      <c r="C112" s="37"/>
      <c r="D112" s="38"/>
      <c r="E112" s="38"/>
      <c r="F112" s="39"/>
      <c r="G112" s="39"/>
      <c r="H112" s="26"/>
    </row>
    <row r="113" spans="1:9" ht="45" customHeight="1" x14ac:dyDescent="0.2">
      <c r="A113" s="36"/>
      <c r="B113" s="36"/>
      <c r="C113" s="37"/>
      <c r="D113" s="38"/>
      <c r="E113" s="38"/>
      <c r="F113" s="39"/>
      <c r="G113" s="39"/>
      <c r="H113" s="26"/>
    </row>
    <row r="114" spans="1:9" ht="45" customHeight="1" x14ac:dyDescent="0.2">
      <c r="A114" s="36"/>
      <c r="B114" s="36"/>
      <c r="C114" s="37"/>
      <c r="D114" s="38"/>
      <c r="E114" s="38"/>
      <c r="F114" s="39"/>
      <c r="G114" s="39"/>
      <c r="H114" s="26"/>
    </row>
    <row r="115" spans="1:9" ht="45" customHeight="1" x14ac:dyDescent="0.2">
      <c r="A115" s="36"/>
      <c r="B115" s="36"/>
      <c r="C115" s="37"/>
      <c r="D115" s="38"/>
      <c r="E115" s="38"/>
      <c r="F115" s="39"/>
      <c r="G115" s="39"/>
      <c r="H115" s="26"/>
    </row>
    <row r="116" spans="1:9" ht="45" customHeight="1" x14ac:dyDescent="0.2">
      <c r="A116" s="36"/>
      <c r="B116" s="41"/>
      <c r="C116" s="37"/>
      <c r="D116" s="38"/>
      <c r="E116" s="38"/>
      <c r="F116" s="39"/>
      <c r="G116" s="39"/>
      <c r="H116" s="26"/>
    </row>
    <row r="117" spans="1:9" ht="45" customHeight="1" x14ac:dyDescent="0.2">
      <c r="A117" s="36"/>
      <c r="B117" s="36"/>
      <c r="C117" s="14"/>
      <c r="D117" s="38"/>
      <c r="E117" s="38"/>
      <c r="F117" s="39"/>
      <c r="G117" s="39"/>
      <c r="H117" s="26"/>
    </row>
    <row r="118" spans="1:9" ht="45" customHeight="1" x14ac:dyDescent="0.2">
      <c r="A118" s="36"/>
      <c r="B118" s="36"/>
      <c r="C118" s="37"/>
      <c r="D118" s="38"/>
      <c r="E118" s="38"/>
      <c r="F118" s="39"/>
      <c r="G118" s="39"/>
      <c r="H118" s="26"/>
    </row>
    <row r="119" spans="1:9" ht="90" customHeight="1" x14ac:dyDescent="0.2">
      <c r="A119" s="36"/>
      <c r="B119" s="36"/>
      <c r="C119" s="14"/>
      <c r="D119" s="38"/>
      <c r="E119" s="38"/>
      <c r="F119" s="39"/>
      <c r="G119" s="39"/>
      <c r="H119" s="26"/>
    </row>
    <row r="120" spans="1:9" ht="56.25" customHeight="1" x14ac:dyDescent="0.2">
      <c r="A120" s="36"/>
      <c r="B120" s="36"/>
      <c r="C120" s="14"/>
      <c r="D120" s="38"/>
      <c r="E120" s="38"/>
      <c r="F120" s="39"/>
      <c r="G120" s="39"/>
      <c r="H120" s="26"/>
    </row>
    <row r="121" spans="1:9" x14ac:dyDescent="0.2">
      <c r="A121" s="36"/>
      <c r="B121" s="36"/>
      <c r="C121" s="14"/>
      <c r="D121" s="38"/>
      <c r="E121" s="38"/>
      <c r="F121" s="39"/>
      <c r="G121" s="39"/>
      <c r="H121" s="26"/>
      <c r="I121" s="34" t="s">
        <v>223</v>
      </c>
    </row>
    <row r="122" spans="1:9" x14ac:dyDescent="0.2">
      <c r="A122" s="36"/>
      <c r="B122" s="36"/>
      <c r="C122" s="14"/>
      <c r="D122" s="38"/>
      <c r="E122" s="38"/>
      <c r="F122" s="39"/>
      <c r="G122" s="39"/>
      <c r="H122" s="26"/>
    </row>
    <row r="123" spans="1:9" ht="45" customHeight="1" x14ac:dyDescent="0.2">
      <c r="A123" s="36"/>
      <c r="B123" s="36"/>
      <c r="C123" s="37"/>
      <c r="D123" s="38"/>
      <c r="E123" s="38"/>
      <c r="F123" s="39"/>
      <c r="G123" s="39"/>
      <c r="H123" s="26"/>
    </row>
    <row r="124" spans="1:9" x14ac:dyDescent="0.2">
      <c r="A124" s="36"/>
      <c r="B124" s="36"/>
      <c r="C124" s="37"/>
      <c r="D124" s="38"/>
      <c r="E124" s="38"/>
      <c r="F124" s="39"/>
      <c r="G124" s="39"/>
      <c r="H124" s="26"/>
    </row>
    <row r="125" spans="1:9" ht="77.25" customHeight="1" x14ac:dyDescent="0.2">
      <c r="A125" s="36"/>
      <c r="B125" s="36"/>
      <c r="C125" s="37"/>
      <c r="D125" s="38"/>
      <c r="E125" s="38"/>
      <c r="F125" s="39"/>
      <c r="G125" s="39"/>
      <c r="H125" s="26"/>
    </row>
    <row r="126" spans="1:9" ht="77.25" customHeight="1" x14ac:dyDescent="0.2">
      <c r="A126" s="36"/>
      <c r="B126" s="36"/>
      <c r="C126" s="37"/>
      <c r="D126" s="38"/>
      <c r="E126" s="38"/>
      <c r="F126" s="39"/>
      <c r="G126" s="39"/>
      <c r="H126" s="26"/>
    </row>
    <row r="127" spans="1:9" ht="77.25" customHeight="1" x14ac:dyDescent="0.2">
      <c r="A127" s="36"/>
      <c r="B127" s="36"/>
      <c r="C127" s="37"/>
      <c r="D127" s="38"/>
      <c r="E127" s="38"/>
      <c r="F127" s="39"/>
      <c r="G127" s="39"/>
      <c r="H127" s="26"/>
    </row>
    <row r="128" spans="1:9" ht="77.25" customHeight="1" x14ac:dyDescent="0.2">
      <c r="A128" s="36"/>
      <c r="B128" s="36"/>
      <c r="C128" s="37"/>
      <c r="D128" s="38"/>
      <c r="E128" s="38"/>
      <c r="F128" s="39"/>
      <c r="G128" s="39"/>
      <c r="H128" s="26"/>
    </row>
    <row r="129" spans="1:8" ht="77.25" customHeight="1" x14ac:dyDescent="0.2">
      <c r="A129" s="36"/>
      <c r="B129" s="36"/>
      <c r="C129" s="37"/>
      <c r="D129" s="38"/>
      <c r="E129" s="38"/>
      <c r="F129" s="39"/>
      <c r="G129" s="39"/>
      <c r="H129" s="26"/>
    </row>
    <row r="130" spans="1:8" ht="77.25" customHeight="1" x14ac:dyDescent="0.2">
      <c r="A130" s="36"/>
      <c r="B130" s="36"/>
      <c r="C130" s="37"/>
      <c r="D130" s="38"/>
      <c r="E130" s="38"/>
      <c r="F130" s="39"/>
      <c r="G130" s="39"/>
      <c r="H130" s="26"/>
    </row>
    <row r="131" spans="1:8" ht="77.25" customHeight="1" x14ac:dyDescent="0.2">
      <c r="A131" s="36"/>
      <c r="B131" s="36"/>
      <c r="C131" s="37"/>
      <c r="D131" s="38"/>
      <c r="E131" s="38"/>
      <c r="F131" s="39"/>
      <c r="G131" s="39"/>
      <c r="H131" s="26"/>
    </row>
    <row r="132" spans="1:8" ht="77.25" customHeight="1" x14ac:dyDescent="0.2">
      <c r="A132" s="36"/>
      <c r="B132" s="36"/>
      <c r="C132" s="37"/>
      <c r="D132" s="38"/>
      <c r="E132" s="38"/>
      <c r="F132" s="39"/>
      <c r="G132" s="39"/>
      <c r="H132" s="26"/>
    </row>
    <row r="133" spans="1:8" ht="77.25" customHeight="1" x14ac:dyDescent="0.2">
      <c r="A133" s="36"/>
      <c r="B133" s="36"/>
      <c r="C133" s="37"/>
      <c r="D133" s="38"/>
      <c r="E133" s="38"/>
      <c r="F133" s="39"/>
      <c r="G133" s="39"/>
      <c r="H133" s="26"/>
    </row>
    <row r="134" spans="1:8" ht="77.25" customHeight="1" x14ac:dyDescent="0.2">
      <c r="A134" s="36"/>
      <c r="B134" s="36"/>
      <c r="C134" s="37"/>
      <c r="D134" s="38"/>
      <c r="E134" s="38"/>
      <c r="F134" s="39"/>
      <c r="G134" s="39"/>
      <c r="H134" s="26"/>
    </row>
    <row r="135" spans="1:8" ht="77.25" customHeight="1" x14ac:dyDescent="0.2">
      <c r="A135" s="36"/>
      <c r="B135" s="36"/>
      <c r="C135" s="37"/>
      <c r="D135" s="38"/>
      <c r="E135" s="38"/>
      <c r="F135" s="39"/>
      <c r="G135" s="39"/>
      <c r="H135" s="26"/>
    </row>
    <row r="136" spans="1:8" ht="77.25" customHeight="1" x14ac:dyDescent="0.2">
      <c r="A136" s="36"/>
      <c r="B136" s="36"/>
      <c r="C136" s="37"/>
      <c r="D136" s="38"/>
      <c r="E136" s="38"/>
      <c r="F136" s="39"/>
      <c r="G136" s="39"/>
      <c r="H136" s="26"/>
    </row>
    <row r="137" spans="1:8" ht="77.25" customHeight="1" x14ac:dyDescent="0.2">
      <c r="A137" s="36"/>
      <c r="B137" s="36"/>
      <c r="C137" s="37"/>
      <c r="D137" s="38"/>
      <c r="E137" s="38"/>
      <c r="F137" s="39"/>
      <c r="G137" s="39"/>
      <c r="H137" s="26"/>
    </row>
    <row r="138" spans="1:8" ht="45" customHeight="1" x14ac:dyDescent="0.2">
      <c r="A138" s="36"/>
      <c r="B138" s="36"/>
      <c r="C138" s="37"/>
      <c r="D138" s="38"/>
      <c r="E138" s="38"/>
      <c r="F138" s="39"/>
      <c r="G138" s="39"/>
      <c r="H138" s="26"/>
    </row>
    <row r="139" spans="1:8" ht="45" customHeight="1" x14ac:dyDescent="0.2">
      <c r="A139" s="36"/>
      <c r="B139" s="36"/>
      <c r="C139" s="37"/>
      <c r="D139" s="38"/>
      <c r="E139" s="38"/>
      <c r="F139" s="39"/>
      <c r="G139" s="39"/>
      <c r="H139" s="26"/>
    </row>
    <row r="140" spans="1:8" ht="77.25" customHeight="1" x14ac:dyDescent="0.2">
      <c r="A140" s="36"/>
      <c r="B140" s="36"/>
      <c r="C140" s="37"/>
      <c r="D140" s="38"/>
      <c r="E140" s="38"/>
      <c r="F140" s="39"/>
      <c r="G140" s="39"/>
      <c r="H140" s="26"/>
    </row>
    <row r="141" spans="1:8" ht="77.25" customHeight="1" x14ac:dyDescent="0.2">
      <c r="A141" s="36"/>
      <c r="B141" s="36"/>
      <c r="C141" s="37"/>
      <c r="D141" s="38"/>
      <c r="E141" s="38"/>
      <c r="F141" s="39"/>
      <c r="G141" s="39"/>
      <c r="H141" s="26"/>
    </row>
    <row r="142" spans="1:8" ht="77.25" customHeight="1" x14ac:dyDescent="0.2">
      <c r="A142" s="36"/>
      <c r="B142" s="36"/>
      <c r="C142" s="37"/>
      <c r="D142" s="38"/>
      <c r="E142" s="38"/>
      <c r="F142" s="39"/>
      <c r="G142" s="39"/>
      <c r="H142" s="26"/>
    </row>
    <row r="143" spans="1:8" ht="45" customHeight="1" x14ac:dyDescent="0.2">
      <c r="A143" s="36"/>
      <c r="B143" s="36"/>
      <c r="C143" s="37"/>
      <c r="D143" s="38"/>
      <c r="E143" s="38"/>
      <c r="F143" s="39"/>
      <c r="G143" s="39"/>
      <c r="H143" s="26"/>
    </row>
    <row r="144" spans="1:8" ht="77.25" customHeight="1" x14ac:dyDescent="0.2">
      <c r="A144" s="36"/>
      <c r="B144" s="36"/>
      <c r="C144" s="37"/>
      <c r="D144" s="38"/>
      <c r="E144" s="38"/>
      <c r="F144" s="39"/>
      <c r="G144" s="39"/>
      <c r="H144" s="26"/>
    </row>
  </sheetData>
  <mergeCells count="3">
    <mergeCell ref="A1:U1"/>
    <mergeCell ref="A2:U2"/>
    <mergeCell ref="A3:U3"/>
  </mergeCells>
  <pageMargins left="0.7" right="0.7" top="0.75" bottom="0.75" header="0" footer="0"/>
  <pageSetup paperSize="5" fitToWidth="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CONTRATOS 2023</vt:lpstr>
      <vt:lpstr>OC 2023</vt:lpstr>
      <vt:lpstr>CONVENIOS 2023</vt:lpstr>
      <vt:lpstr>'CONTRATOS 2023'!Área_de_impresión</vt:lpstr>
      <vt:lpstr>'CONVENIOS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Andrea Aguirre Rueda</dc:creator>
  <cp:keywords/>
  <dc:description/>
  <cp:lastModifiedBy>Edna Lorena Yisseth Leon Savedra</cp:lastModifiedBy>
  <cp:revision/>
  <dcterms:created xsi:type="dcterms:W3CDTF">2021-11-02T14:39:14Z</dcterms:created>
  <dcterms:modified xsi:type="dcterms:W3CDTF">2026-02-19T15:50:55Z</dcterms:modified>
  <cp:category/>
  <cp:contentStatus/>
</cp:coreProperties>
</file>