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Descargas\"/>
    </mc:Choice>
  </mc:AlternateContent>
  <bookViews>
    <workbookView xWindow="0" yWindow="0" windowWidth="20490" windowHeight="7530" activeTab="2"/>
  </bookViews>
  <sheets>
    <sheet name="CONTRATOS 2022" sheetId="5" r:id="rId1"/>
    <sheet name="ORDENES DE COMPRA 2022" sheetId="6" r:id="rId2"/>
    <sheet name="CONVENIOS 2022" sheetId="7" r:id="rId3"/>
  </sheets>
  <definedNames>
    <definedName name="_xlnm._FilterDatabase" localSheetId="0" hidden="1">'CONTRATOS 2022'!$A$1:$AJ$1</definedName>
    <definedName name="_xlnm._FilterDatabase" localSheetId="2" hidden="1">'CONVENIOS 2022'!$A$1:$AV$1</definedName>
    <definedName name="_xlnm._FilterDatabase" localSheetId="1" hidden="1">'ORDENES DE COMPRA 2022'!$A$1:$AL$31</definedName>
    <definedName name="_xlnm.Print_Area" localSheetId="0">'CONTRATOS 2022'!$A$1:$L$70</definedName>
    <definedName name="_xlnm.Print_Area" localSheetId="2">'CONVENIOS 2022'!$A$1:$Z$70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1" i="5" l="1"/>
  <c r="J111" i="5" s="1"/>
  <c r="J110" i="5"/>
  <c r="J5" i="5"/>
  <c r="J108" i="5"/>
  <c r="J107" i="5"/>
  <c r="J109" i="5"/>
  <c r="J106" i="5"/>
  <c r="J104" i="5"/>
  <c r="J105" i="5"/>
  <c r="J103" i="5"/>
  <c r="J49" i="5"/>
  <c r="J102" i="5"/>
  <c r="J101" i="5"/>
  <c r="J100" i="5"/>
  <c r="J99" i="5"/>
  <c r="J98" i="5"/>
  <c r="J97" i="5"/>
  <c r="AK5" i="7"/>
  <c r="AK3" i="7"/>
  <c r="J94" i="5"/>
  <c r="J96" i="5"/>
  <c r="J93" i="5"/>
  <c r="J95" i="5"/>
  <c r="J87" i="5"/>
  <c r="J91" i="5"/>
  <c r="J92" i="5"/>
  <c r="J90" i="5"/>
  <c r="J89" i="5"/>
  <c r="J88" i="5"/>
  <c r="J85" i="5"/>
  <c r="J86" i="5"/>
  <c r="T84" i="5"/>
  <c r="R84" i="5"/>
  <c r="S84" i="5" s="1"/>
  <c r="J84" i="5"/>
  <c r="J83" i="5"/>
  <c r="J82" i="5"/>
  <c r="J81" i="5"/>
  <c r="J80" i="5"/>
  <c r="J79" i="5"/>
  <c r="AP8" i="7"/>
  <c r="AP7" i="7"/>
  <c r="AP6" i="7"/>
  <c r="AP5" i="7"/>
  <c r="AP4" i="7"/>
  <c r="AP3" i="7"/>
  <c r="W7" i="7"/>
  <c r="W6" i="7"/>
  <c r="W5" i="7"/>
  <c r="W4" i="7"/>
  <c r="W3" i="7"/>
  <c r="AK8" i="7"/>
  <c r="AK7" i="7"/>
  <c r="AK6" i="7"/>
  <c r="AK4" i="7"/>
  <c r="AK2" i="7"/>
  <c r="J78" i="5"/>
  <c r="J77" i="5"/>
  <c r="J76" i="5"/>
  <c r="J70" i="5"/>
  <c r="J45" i="5"/>
  <c r="J20" i="5"/>
  <c r="J15" i="5"/>
  <c r="J8" i="5"/>
  <c r="J2" i="5"/>
  <c r="AP2" i="7"/>
  <c r="AP80" i="7"/>
  <c r="AJ80" i="7"/>
  <c r="AP79" i="7"/>
  <c r="AJ79" i="7"/>
  <c r="AP78" i="7"/>
  <c r="AJ78" i="7"/>
  <c r="W78" i="7"/>
  <c r="AP77" i="7"/>
  <c r="AJ77" i="7"/>
  <c r="W77" i="7"/>
  <c r="AP76" i="7"/>
  <c r="AJ76" i="7"/>
  <c r="W76" i="7"/>
  <c r="W2" i="7"/>
  <c r="J74" i="5"/>
  <c r="J75" i="5"/>
  <c r="J73" i="5"/>
  <c r="G71" i="5"/>
  <c r="J71" i="5" s="1"/>
  <c r="J72" i="5"/>
  <c r="G70" i="5"/>
  <c r="T21" i="5"/>
  <c r="R21" i="5"/>
  <c r="S21" i="5" s="1"/>
  <c r="J67" i="5"/>
  <c r="J28" i="5"/>
  <c r="J68" i="5"/>
  <c r="J4" i="5"/>
  <c r="J66" i="5"/>
  <c r="J69" i="5"/>
  <c r="J64" i="5"/>
  <c r="J63" i="5"/>
  <c r="J62" i="5"/>
  <c r="J61" i="5"/>
  <c r="J60" i="5"/>
  <c r="J59" i="5"/>
  <c r="J58" i="5"/>
  <c r="J57" i="5"/>
  <c r="J56" i="5"/>
  <c r="J55" i="5"/>
  <c r="J54" i="5"/>
  <c r="J53" i="5"/>
  <c r="J52" i="5"/>
  <c r="J51" i="5"/>
  <c r="J50" i="5"/>
  <c r="J48" i="5"/>
  <c r="J47" i="5"/>
  <c r="J46" i="5"/>
  <c r="J44" i="5"/>
  <c r="J43" i="5"/>
  <c r="J42" i="5"/>
  <c r="J41" i="5"/>
  <c r="J40" i="5"/>
  <c r="J39" i="5"/>
  <c r="J38" i="5"/>
  <c r="J37" i="5"/>
  <c r="J36" i="5"/>
  <c r="J35" i="5"/>
  <c r="J34" i="5"/>
  <c r="J33" i="5"/>
  <c r="J32" i="5"/>
  <c r="J31" i="5"/>
  <c r="J30" i="5"/>
  <c r="J29" i="5"/>
  <c r="J27" i="5"/>
  <c r="J26" i="5"/>
  <c r="J25" i="5"/>
  <c r="J24" i="5"/>
  <c r="J23" i="5"/>
  <c r="J22" i="5"/>
  <c r="J21" i="5"/>
  <c r="J19" i="5"/>
  <c r="J18" i="5"/>
  <c r="J17" i="5"/>
  <c r="J16" i="5"/>
  <c r="J14" i="5"/>
  <c r="J13" i="5"/>
  <c r="J12" i="5"/>
  <c r="J11" i="5"/>
  <c r="J10" i="5"/>
  <c r="J9" i="5"/>
  <c r="J7" i="5"/>
  <c r="J6" i="5"/>
  <c r="J3" i="5"/>
  <c r="G65" i="5"/>
  <c r="J65" i="5" s="1"/>
  <c r="U84" i="5" l="1"/>
  <c r="T23" i="5"/>
  <c r="U21" i="5"/>
</calcChain>
</file>

<file path=xl/comments1.xml><?xml version="1.0" encoding="utf-8"?>
<comments xmlns="http://schemas.openxmlformats.org/spreadsheetml/2006/main">
  <authors>
    <author>tc={1B845762-BFA8-43BF-A642-5C4F4C4FF823}</author>
    <author>tc={514D86D1-A380-4928-8100-4D251A488B35}</author>
    <author>tc={25A02D8E-DB68-4B22-AAC0-EF2B0263FBA6}</author>
    <author>tc={750EA94A-02C3-47F1-8953-08195CA6317A}</author>
    <author>tc={0DE7A72D-2F35-4E3F-831D-F4E5433A2FA8}</author>
    <author>tc={D6DBB3B6-16AB-4AEC-93CC-2D9A5CF9A50A}</author>
    <author>tc={B7B35B49-39C5-4838-8798-C73A2724D169}</author>
    <author>Angela Andrea Aguirre Rueda</author>
  </authors>
  <commentList>
    <comment ref="G3" authorId="0"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Terminación inicial 20 de julio 2022, cesión de contrato el 19 de abril 2022</t>
        </r>
      </text>
    </comment>
    <comment ref="G4" authorId="1"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Terminación inicial 20 de julio 2022, terminación anticipada 30 de junio 2022</t>
        </r>
      </text>
    </comment>
    <comment ref="G6" authorId="2"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Terminación inicial 17 de julio 2022, Terminación anticipada al 24 de junio 2022</t>
        </r>
      </text>
    </comment>
    <comment ref="G10" authorId="3"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Terminación inicial 31 de julio 2021, terminación anticipada hasta el 05 de julio 2022 inclusive</t>
        </r>
      </text>
    </comment>
    <comment ref="H20" authorId="4"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Terminación inicial 20 de octubre de 2022 - Terminación anticipada 31 de julio de 2022</t>
        </r>
      </text>
    </comment>
    <comment ref="G35" authorId="5"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Fecha de terminación inicial 30 de diciembre de 2022 - Fecha de terminación anticipada 15 de julio 2022</t>
        </r>
      </text>
    </comment>
    <comment ref="G49" authorId="6"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Fecha de terminación incial 01/08/2022 - Fecha de terminación anticipada 21 de junio 2022</t>
        </r>
      </text>
    </comment>
    <comment ref="G74" authorId="7" shapeId="0">
      <text>
        <r>
          <rPr>
            <sz val="11"/>
            <color theme="1"/>
            <rFont val="Arial"/>
          </rPr>
          <t>Angela Andrea Aguirre Rueda:
135 dias calendario sin que exceda del 15 de diciembre 2022</t>
        </r>
      </text>
    </comment>
  </commentList>
</comments>
</file>

<file path=xl/comments2.xml><?xml version="1.0" encoding="utf-8"?>
<comments xmlns="http://schemas.openxmlformats.org/spreadsheetml/2006/main">
  <authors>
    <author>tc={2BF72B94-AD63-48F8-B3A7-12CEE5B89364}</author>
    <author>tc={2B038057-E8FF-4C8E-8927-546CD7A41A4D}</author>
    <author>tc={5D923A9C-63DB-4931-8C4C-90E47403469A}</author>
    <author>tc={66766CFD-070D-4623-884D-47476CC3FA80}</author>
    <author>tc={C4E89438-3BA0-4840-B6B0-7C1502B928F3}</author>
    <author>tc={19C0F933-5DAE-43E0-AE6C-7652516DA6B3}</author>
    <author>tc={307CF94D-86DD-410D-B128-3580AF55691F}</author>
    <author>tc={13C75357-74F5-4256-99A8-2D8F723F9520}</author>
    <author>tc={CCABC5C8-E86C-4E91-8FDE-572889325CEB}</author>
    <author>tc={FF734C34-51E3-4BD0-9EE2-A2C31EE31580}</author>
    <author>tc={6BBCC006-3E76-4602-A20B-D7D11B29CF25}</author>
    <author>tc={4FAEC445-A2C6-43B7-8901-4D2C093BC898}</author>
    <author>tc={DE0CF8C3-5C07-48A3-BB68-0F04CC36AD77}</author>
    <author>tc={8CDA070C-B927-498E-9850-F867212C762F}</author>
    <author>tc={8B243C95-D332-406B-8725-D2EFE3CF57AC}</author>
    <author/>
    <author>tc={CB092DED-3A80-4F18-B89E-3C595E8C844E}</author>
    <author>tc={08AF5ECF-D4EA-4AFA-8EB3-817C09A44B95}</author>
    <author>tc={EB43A18C-0365-4C40-B3D4-C849979EAEB3}</author>
  </authors>
  <commentList>
    <comment ref="T3" authorId="0"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Terminación inicial 20 de julio 2022, cesión de contrato el 19 de abril 2022</t>
        </r>
      </text>
    </comment>
    <comment ref="T4" authorId="1"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Terminación inicial 20 de julio 2022, terminación anticipada 30 de junio 2022</t>
        </r>
      </text>
    </comment>
    <comment ref="T5" authorId="2"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Terminación inicial 20 de julio 2022, terminación anticipada 30 de junio 2022</t>
        </r>
      </text>
    </comment>
    <comment ref="T6" authorId="3"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Terminación inicial 17 de julio 2022, Terminación anticipada al 24 de junio 2022</t>
        </r>
      </text>
    </comment>
    <comment ref="I8" authorId="4"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NACIMIENTO BOSCONIA BARRANQUILLA</t>
        </r>
      </text>
    </comment>
    <comment ref="T10" authorId="5"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Terminación inicial 31 de julio 2021, terminación anticipada hasta el 05 de julio 2022 inclusive</t>
        </r>
      </text>
    </comment>
    <comment ref="I16" authorId="6"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NACIMIENTO MONTELIBANO CORDOBA</t>
        </r>
      </text>
    </comment>
    <comment ref="I17" authorId="7"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NACIMIENTO BOGOTA CUNDINAMARCA</t>
        </r>
      </text>
    </comment>
    <comment ref="I26" authorId="8"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NACIMIENTO OCAÑA NORTE DE SANTANDER</t>
        </r>
      </text>
    </comment>
    <comment ref="I27" authorId="9" shapeId="0">
      <text>
        <r>
          <rPr>
            <sz val="11"/>
            <color theme="1"/>
            <rFont val="Arial"/>
          </rPr>
          <t xml:space="preserve">[Threaded comment]
Your version of Excel allows you to read this threaded comment; however, any edits to it will get removed if the file is opened in a newer version of Excel. Learn more: https://go.microsoft.com/fwlink/?linkid=870924
Comment:
    Nacimiento Bogota
</t>
        </r>
      </text>
    </comment>
    <comment ref="I28" authorId="10" shapeId="0">
      <text>
        <r>
          <rPr>
            <sz val="11"/>
            <color theme="1"/>
            <rFont val="Arial"/>
          </rPr>
          <t xml:space="preserve">[Threaded comment]
Your version of Excel allows you to read this threaded comment; however, any edits to it will get removed if the file is opened in a newer version of Excel. Learn more: https://go.microsoft.com/fwlink/?linkid=870924
Comment:
    Nacimiento Bogota
</t>
        </r>
      </text>
    </comment>
    <comment ref="I30" authorId="11"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NACIMIENTO GUATAPE ANTIOQUIA</t>
        </r>
      </text>
    </comment>
    <comment ref="I33" authorId="12" shapeId="0">
      <text>
        <r>
          <rPr>
            <sz val="11"/>
            <color theme="1"/>
            <rFont val="Arial"/>
          </rPr>
          <t xml:space="preserve">[Threaded comment]
Your version of Excel allows you to read this threaded comment; however, any edits to it will get removed if the file is opened in a newer version of Excel. Learn more: https://go.microsoft.com/fwlink/?linkid=870924
Comment:
    NACIMIENTO BOGOTA </t>
        </r>
      </text>
    </comment>
    <comment ref="I39" authorId="13" shapeId="0">
      <text>
        <r>
          <rPr>
            <sz val="11"/>
            <color theme="1"/>
            <rFont val="Arial"/>
          </rPr>
          <t xml:space="preserve">[Threaded comment]
Your version of Excel allows you to read this threaded comment; however, any edits to it will get removed if the file is opened in a newer version of Excel. Learn more: https://go.microsoft.com/fwlink/?linkid=870924
Comment:
    Nacimiento Bogota
</t>
        </r>
      </text>
    </comment>
    <comment ref="I46" authorId="14"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Nacimiento Bogota</t>
        </r>
      </text>
    </comment>
    <comment ref="T89" authorId="15" shapeId="0">
      <text>
        <r>
          <rPr>
            <sz val="11"/>
            <color theme="1"/>
            <rFont val="Arial"/>
            <family val="2"/>
          </rPr>
          <t>Terminación inicial 17/10/2021 - Terminación anticipada 04/08/2021
	-Ángela Andrea Aguirre Rueda</t>
        </r>
      </text>
    </comment>
    <comment ref="AO92" authorId="16"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En proceso</t>
        </r>
      </text>
    </comment>
    <comment ref="T142" authorId="17"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Fecha inicial de terminación 31 de diciembre 2021, terminación anticipada al 30 de diciembre 2021</t>
        </r>
      </text>
    </comment>
    <comment ref="T143" authorId="18"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Fecha inicial de terminación 31 de diciembre 2021, terminación anticipada al 30 de diciembre 2021
30 de diciembre de 2021 15:12</t>
        </r>
      </text>
    </comment>
  </commentList>
</comments>
</file>

<file path=xl/sharedStrings.xml><?xml version="1.0" encoding="utf-8"?>
<sst xmlns="http://schemas.openxmlformats.org/spreadsheetml/2006/main" count="2037" uniqueCount="616">
  <si>
    <t>No. CONTRATO</t>
  </si>
  <si>
    <t>NOMBRE O RAZÓN SOCIAL</t>
  </si>
  <si>
    <t>TIPO DE ID</t>
  </si>
  <si>
    <t>TIPO DE PERSONA</t>
  </si>
  <si>
    <t>ID</t>
  </si>
  <si>
    <t>DIGITO DE VERIFICACIÓN</t>
  </si>
  <si>
    <t>FECHA EXPEDICION ID</t>
  </si>
  <si>
    <t>FECHA DE NACIMIENTO</t>
  </si>
  <si>
    <t>EDAD</t>
  </si>
  <si>
    <t>NOMBRE REP. LEGAL</t>
  </si>
  <si>
    <t>TIPO DE ID REP LEGAL</t>
  </si>
  <si>
    <t>ID REP LEGAL</t>
  </si>
  <si>
    <t>DOMICILIO</t>
  </si>
  <si>
    <t>CORREO ELECTRONICO INSTITUCIONAL</t>
  </si>
  <si>
    <t>MODALIDAD PROCESO</t>
  </si>
  <si>
    <t>MODALIDAD PROCESO No</t>
  </si>
  <si>
    <t>NATURALEZA CONTRATO</t>
  </si>
  <si>
    <t>APOYO / SERV PROFESIONALES</t>
  </si>
  <si>
    <t>CODIGOS UNSPC</t>
  </si>
  <si>
    <t>OBJETO</t>
  </si>
  <si>
    <t>FECHA DE ADJUDICACION</t>
  </si>
  <si>
    <t>FECHA DE SUSCRIPCIÓN</t>
  </si>
  <si>
    <t>FECHA INICIO</t>
  </si>
  <si>
    <t>FECHA TERMINACIÓN INICIAL</t>
  </si>
  <si>
    <t>FECHA TERMINACIÓN 1 PRORROGA</t>
  </si>
  <si>
    <t>FECHA TERMINACIÓN 2 PRORROGA</t>
  </si>
  <si>
    <t>ESTADO</t>
  </si>
  <si>
    <t>LIQUIDACION VIGENCIA 2022</t>
  </si>
  <si>
    <t>LUGAR DE EJECUCIÓN</t>
  </si>
  <si>
    <t>SUPERVISOR</t>
  </si>
  <si>
    <t>MEMORANDO</t>
  </si>
  <si>
    <t>CDP INICIAL</t>
  </si>
  <si>
    <t>FECHA CDP INICIAL</t>
  </si>
  <si>
    <t>RUBRO</t>
  </si>
  <si>
    <t>NOMBRE DEL RUBRO</t>
  </si>
  <si>
    <t>DEPENDENCIA DEL RUBRO</t>
  </si>
  <si>
    <t>REGISTRO PRESUPUESTAL INICIAL</t>
  </si>
  <si>
    <t>FECHA R.P. INICIAL</t>
  </si>
  <si>
    <t>VALOR INICIAL</t>
  </si>
  <si>
    <t>VALOR APORTADO POR APC</t>
  </si>
  <si>
    <t xml:space="preserve">PRORROGA FECHA </t>
  </si>
  <si>
    <t>PRORROGA PLAZO</t>
  </si>
  <si>
    <t>ADICION FECHA</t>
  </si>
  <si>
    <t>ADICION VALOR</t>
  </si>
  <si>
    <t>VALOR TOTAL</t>
  </si>
  <si>
    <t>ASUNTO</t>
  </si>
  <si>
    <t>CODIGO SECOP II</t>
  </si>
  <si>
    <t>PERIODICIDAD DE INFORMES</t>
  </si>
  <si>
    <t>ORDENADOR DEL GASTO</t>
  </si>
  <si>
    <t>ELABORO</t>
  </si>
  <si>
    <t>SIGEP</t>
  </si>
  <si>
    <t>PUBLICACION PAGINA WEB</t>
  </si>
  <si>
    <t>LINA MARIA CONTRERAS RODRIGUEZ</t>
  </si>
  <si>
    <t>CC</t>
  </si>
  <si>
    <t>NATURAL</t>
  </si>
  <si>
    <t>N/A</t>
  </si>
  <si>
    <t>linacontrerascontratista@apccolombia.gov.co</t>
  </si>
  <si>
    <t>PRESTAR A APC–COLOMBIA POR SUS PROPIOS MEDIOS, CON PLENA AUTONOMÍA TÉCNICA Y ADMINISTRATIVA, LOS SERVICIOS PROFESIONALES APOYANDO LOS PROCESOS DE GESTIÓN DE TALENTO HUMANO, ASÍ COMO TAMBIÉN LAS ACTIVIDADES RELACIONADAS QUE LE SEAN ASIGNADAS.</t>
  </si>
  <si>
    <t>BOGOTA</t>
  </si>
  <si>
    <t>000 CI GESTION GENERAL</t>
  </si>
  <si>
    <t>CO1.PCCNTR.3263115</t>
  </si>
  <si>
    <t>MENSUAL</t>
  </si>
  <si>
    <t>MARIA DEL PILAR SERRANO BUENDÍA</t>
  </si>
  <si>
    <t>LUCENA VALENCIA GIRALDO</t>
  </si>
  <si>
    <t>OK</t>
  </si>
  <si>
    <t>https://www.apccolombia.gov.co/transparencia-y-acceso-la-informacion-publica/3-contratacion/procesos-de-contratacion/contratacion</t>
  </si>
  <si>
    <t>CLARA JULIANA BOTERO FIZGERALD</t>
  </si>
  <si>
    <t>clarajbotero@gmail.com / claraboterocontratista@apccolombia.gov.co</t>
  </si>
  <si>
    <t>PRESTAR, POR SUS PROPIOS MEDIOS, CON PLENA AUTONOMÍA TÉCNICA Y ADMINISTRATIVA A LA DIRECCIÓN DE COORDINACIÓN INTERINSTITUCIONAL DE LA AGENCIA PRESIDENCIAL DE COOPERACIÓN INTERNACIONAL DE COLOMBIA APC-COLOMBIA, LOS SERVICIOS PROFESIONALES PARA APOYAR EL PROYECTO DE CONTRAPARTIDA NACIONAL Y EL DESARROLLO DE LAS ACTIVIDADES ENMARCADAS EN EL SISTEMA NACIONAL DE COOPERACIÓN INTERNACIONAL RELACIONADAS CON EL SECTOR DE EDUCACIÓN, SECTOR JUSTICIA Y DEL DERECHO, Y ENTIDADES TERRITORIALES</t>
  </si>
  <si>
    <t>DELIA ALEXANDRA RODRIGUEZ ZAMBRANO</t>
  </si>
  <si>
    <t>CO1.PCCNTR.3273494</t>
  </si>
  <si>
    <t>CATALINA MARIA JIMENEZ ROJAS</t>
  </si>
  <si>
    <t>jimenezcatalina@hotmail.com</t>
  </si>
  <si>
    <t>FERNANDO ALBERTO DE LA ESPRIELLA GARCIA</t>
  </si>
  <si>
    <t>fernandodelae@gmail.com</t>
  </si>
  <si>
    <t>PRESTAR POR SUS PROPIOS MEDIOS, CON PLENA AUTONOMÍA TÉCNICA Y ADMINISTRATIVA, LOS SERVICIOS PROFESIONALES PARA LA VISIBILIDAD Y POSICIONAMIENTO DE LA AGENCIA EN LOS DIFERENTES ESCENARIOS Y PÚBLICOS.</t>
  </si>
  <si>
    <t>BOGOTÁ</t>
  </si>
  <si>
    <t>CO1.PCCNTR.3272538</t>
  </si>
  <si>
    <t>YVETTE ARAUJO HERNANDEZ</t>
  </si>
  <si>
    <t>yvettearaujoh@hotmail.com</t>
  </si>
  <si>
    <t>PRESTAR POR SUS PROPIOS MEDIOS, CON PLENA AUTONOMÍA TÉCNICA  Y ADMINISTRATIVA, LOS SERVICIOS PROFESIONALES PARA APOYAR JURÍDICAMENTE A LA DIRECCIÓN ADMINISTRATIVA Y FINANCIERA EN LA SUSTANCIACIÓN DE LOS PROCESOS DISCIPLINARIOS QUE SE ADELANTEN CONTRA LOS SERVIDORES PÚBLICOS DE LA AGENCIA PRESIDENCIAL DE COOPERACIÓN INTERNACIONAL DE COLOMBIA, APC-COLOMBIA EN CUMPLIMIENTO DEL DECRETO 4152 DE 2011 Y DE LA LEY 1952 DE 2019, ASÍ COMO AL GRUPO DE GESTIÓN DEL TALENTO HUMANO DE APC-COLOMBIA</t>
  </si>
  <si>
    <t>CO1.PCCNTR.3240239</t>
  </si>
  <si>
    <t>JOHN EDWARD CASAS BOGOTA</t>
  </si>
  <si>
    <t>casasj99@outlook.com</t>
  </si>
  <si>
    <t>PRESTAR POR SUS PROPIOS MEDIOS CON PLENA AUTONOMÍA TÉCNICA Y ADMINISTRATIVA LOS SERVICIOS DE APOYO A LA GESTIÓN COMO CONDUCTOR, OPERACIÓN Y MANEJO DE VEHÍCULOS DE TRANSPORTE PERSONAL DE LA AGENCIA PRESIDENCIAL DE COOPERACIÓN INTERNACIONAL DE COLOMBIA APC-COLOMBIA.</t>
  </si>
  <si>
    <t>CO1.PCCNTR.3240734</t>
  </si>
  <si>
    <t>IVANNA CAROLINA BERRIO ORTEGA</t>
  </si>
  <si>
    <t xml:space="preserve">ivo_berri@hotmail.com  / ivannaberriocontratista@apccolombia.gov.co </t>
  </si>
  <si>
    <t>PRESTAR POR SUS PROPIOS MEDIOS, CON PLENA AUTONOMÍA TÉCNICA, ADMINISTRATIVA Y OPERACIONAL PARA LA AGENCIA PRESIDENCIAL DE COOPERACIÓN INTERNACIONAL DE COLOMBIA, APC-COLOMBIA, LOS SERVICIOS PROFESIONALES EN EL ACOMPAÑAMIENTO Y DESARROLLO DE ACTIVIDADES REQUERIDAS EN EL PROCESO DE GESTIÓN JURÍDICA</t>
  </si>
  <si>
    <t>JURIDICA</t>
  </si>
  <si>
    <t>CO1.PCCNTR.3240010</t>
  </si>
  <si>
    <t>PAULA ANDREA POVEDA GONZALEZ</t>
  </si>
  <si>
    <t>paulapovedaz@hotmail.com</t>
  </si>
  <si>
    <t>PRESTAR POR SUS PROPIOS MEDIOS CON PLENA AUTONOMÍA TÉCNICA Y ADMINISTRATIVA A LA AGENCIA PRESIDENCIAL DE COOPERACIÓN INTERNACIOONAL DE COLOMBIA, APC-COLOMBIA LOS SERVICIOS PROFESIONALES PARA DESARROLLAR ACTIVIDADES CONDUCENTES A LA IMPLEMENTACIÓN DE LA POLÍTICA DE SERVICIO AL CIUDADANO</t>
  </si>
  <si>
    <t>CO1.PCCNTR.3261764</t>
  </si>
  <si>
    <t>JUAN SEBASTIAN GONZALEZ NAVARRO</t>
  </si>
  <si>
    <t>juanchitopic@gmail.com</t>
  </si>
  <si>
    <t>PRESTAR POR SUS PROPIOS MEDIOS CON PLENA AUTONOMÍA TÉCNICA Y ADMINISTRATIVA LOS SERVICIOS DE APOYO A LA GESTIÓN COMO CONDUCTOR, OPERACIÓN Y MANEJO DE VEHÍCULOS DE TRANSPORTE PERSONAL DE LA AGENCIA PRESIDENCIAL DE COOPERACIÓN INTERNACIONAL DE COLOMBIA APC-COLOMBIA</t>
  </si>
  <si>
    <t>CO1.PCCNTR.3262155</t>
  </si>
  <si>
    <t>MARIA ALEJANDRA HERNANDEZ SEGURA</t>
  </si>
  <si>
    <t>alejandrah1509@gmail.com</t>
  </si>
  <si>
    <t>PRESTAR POR SUS PROPIOS MEDIOS CON PLENA AUTONOMÍA TÉCNICA Y ADMINISTRATIVA A LA AGENCIA PRESIDENCIAL DE COOPERACIÓN INTERNACIONAL DE COLOMBIA, APC- COLOMBIA, LOS SERVICIOS PROFESIONALES COMO ABOGADO, EN LAS ACTIVIDADES CONTRACTUALES EN ESPECIAL PROCESOS ADMINISTRATIVOS SANCIONATORIOS POR PRESUNTO INCUMPLIMIENTO QUE SE REQUIERAN EN EL GRUPO DE GESTIÓN CONTRACTUAL</t>
  </si>
  <si>
    <t>CO1.PCCNTR.3266101</t>
  </si>
  <si>
    <t>ESCUDERO GIRALDO Y ASOCIADOS SAS</t>
  </si>
  <si>
    <t>PRESTAR POR SUS PROPIOS MEDIOS CON PLENA AUTONOMÍA TÉCNICA Y ADMINISTRATIVA, LOS SERVICIOS DE ACOMPAÑAMIENTO JURÍDICO EN MATERIA ADMINISTRATIVA Y CONTRACTUAL A LA DIRECCIÓN GENERAL Y A LA DIRECCIÓN ADMINISTRATIVA Y FINANCIERA DE LA AGENCIA PRESIDENCIAL DE COOPERACIÓN INTERNACIONAL DE COLOMBIA</t>
  </si>
  <si>
    <t xml:space="preserve">	CO1.PCCNTR.3282342</t>
  </si>
  <si>
    <t>LINDA CAROLINA BARRERA ORDOÑEZ</t>
  </si>
  <si>
    <t>carolina-abogada@hotmail.com</t>
  </si>
  <si>
    <t>PRESTAR POR SUS PROPIOS MEDIOS, CON PLENA AUTONOMÍA TÉCNICA Y ADMINISTRATIVA A LA DIRECCIÓN DE COORDINACIÓN INTERINSTITUCIONAL DE LA AGENCIA PRESIDENCIAL DE COOPERACIÓN INTERNACIONAL DE COLOMBIA, APC-COLOMBIA, LOS SERVICIOS PROFESIONALES PARA APOYAR JURÍDICAMENTE LAS ETAPÁS PRECONTRACTUALES, CONTRACTUAL Y DE SEGUIMIENTO DE LOS CONTRATOS Y/O CONVENIOS QUE SE DERIVEN DEL PROYECTO DE CONTRAPARTIDA NACIONAL</t>
  </si>
  <si>
    <t>CO1.PCCNTR.3292158</t>
  </si>
  <si>
    <t>ALEYDA MARCELA BECHARA CORDOBA</t>
  </si>
  <si>
    <t>aleydabecharacontratista@apccolombia.gov.co</t>
  </si>
  <si>
    <t>PRESTAR, POR SUS PROPIOS MEDIOS, CON PLENA AUTONOMÍA TÉCNICA Y ADMINISTRATIVA PARA LA AGENCIA PRESIDENCIAL DE COOPERACIÓN INTERNACIONAL DE COLOMBIA, APC-COLOMBIA, LOS SERVICIOS PROFESIONALES DE ACOMPAÑAMIENTO Y APOYO EN LA FORMULACIÓN, IMPLEMENTACIÓN Y SEGUIMIENTO DE INICIATIVAS DE COOPERACIÓN INTERNACIONAL, EN EL MARCO DE LOS PLANES DE TRABAJO CON LOS SECTORES DE MINAS Y ENERGÍA, TRANSPORTE Y AGRICULTRA Y CON LOS TERRITORIOS ASIGNADOS QUE SE DESPRENDEN DE LA ENCI 2019 - 2022, ASI COMO APOYO TÉCNICO A CONVOCATORIAS DE LA COOPERACIÓN INTERNACIONAL Y LA ARTICULACIÓN DE PROYECTOS PARA EL DESARROLLO DE LA ESTRATEGIA DE ALIANZAS MULTIACTOR</t>
  </si>
  <si>
    <t>CO1.PCCNTR.3332702</t>
  </si>
  <si>
    <t>SILVIA CAROLINA PEÑA VARGAS</t>
  </si>
  <si>
    <t>carola19@outlook.com</t>
  </si>
  <si>
    <t>PRESTAR POR SUS PROPIOS MEDIOS, CON PLENA AUTONOMÍA TÉCNICA Y ADMINISTRATIVA, LOS SERVICIOS PROFESIONALES PARA REALIZAR LAS ACTIVIDADES DE GESTIÓN Y SEGUIMIENTO A LAS OBRAS DE LAS VIAS REGIONALES Y TERCIARIAS QUE SE ESTAN DESARROLLANDO EN EL MARCO DEL PROGRAMA "CATATUMBO SOSTENIBLE"</t>
  </si>
  <si>
    <t>CO1.PCCNTR.3391155</t>
  </si>
  <si>
    <t>LUIS ALFREDO LOPEZ HERAZO</t>
  </si>
  <si>
    <t>luisllopez9412@gmail.com</t>
  </si>
  <si>
    <t>PRESTAR CON SUS PROPIOS MEDIOS, CON PLENA AUTONOMÍA TÉCNICA Y ADMINISTRATIVA PARA LA AGENCIA PRESIDENCIAL DE COOPERACIÓN INTERNACIONAL DE COLOMBIA, LOS SERVICIOS PROFESIONALES PARA ACTIVIDADES RELACIONADAS CON EL DESARROLLO DE INTERCAMBIOS COL-COL, CON ESPECIAL ÉNFASIS EN LA IMPLEMENTACIÓN DE HERRAMIENTAS DE RECOLECCIÓN DE INFORMACIÓN Y DOCUMENTACIÓN DE DICHOS EVENTOS, EN EL MARCO DEL PROCEDIMIENTO DE SISTEMATIZACIÓN ESTABLECIDO PARA TAL FIN, Y APOYO A LOS PROCESOS DE ARTICULACIÓN Y COORDINACIÓN TERRITORIAL</t>
  </si>
  <si>
    <t>CO1.PCCNTR.3283118</t>
  </si>
  <si>
    <t>DILAN MATEO MOLINA TORRES</t>
  </si>
  <si>
    <t>molinamateo443@gmail.com</t>
  </si>
  <si>
    <t xml:space="preserve">
PRESTAR POR SUS PROPIOS MEDIOS CON PLENA AUTONOMÍA TÉCNICA Y ADMINISTRATIVA A LA AGENCIA PRESIDENCIAL DE COOPERACIÓN INTERNACIONAL DE COLOMBIA, APC- COLOMBIA, LOS SERVICIOS DE DIGITALIZACIÓN E INDEXACIÓN DEL ARCHIVO CENTRAL
</t>
  </si>
  <si>
    <t>CO1.PCCNTR.3289618</t>
  </si>
  <si>
    <t>CESAR HERNAN ALONSO PERALTA</t>
  </si>
  <si>
    <t>cesarhernan2015@hotmail.com</t>
  </si>
  <si>
    <t xml:space="preserve">PRESTAR CON SUS PROPIOS MEDIOS, CON PLENA AUTONOMÍA TÉCNICA Y ADMINISTRATIVA PARA LA AGENCIA PRESIDENCIAL DE COOPERACIÓN INTERNACIONAL DE COLOMBIA, LOS SERVICIOS PROFESIONALES PARA LA ESTRUCTURACIÓN TEMÁTICA Y LOGÍSTICA DE LOS EVENTOS COL-COL PARA LOS INTERCAMBIOS DE CONOCIMIENTO, ASÍ COMO LOS PROCESOS DE ARTICULACIÓN TERRITORIAL. </t>
  </si>
  <si>
    <t>CO1.PCCNTR.3321584</t>
  </si>
  <si>
    <t>LUZ DARY AYALA PALACIO</t>
  </si>
  <si>
    <t>lucitayala@hotmail.com</t>
  </si>
  <si>
    <t>PRESTAR POR SUS PROPIOS MEDIOS CON PLENA AUTONOMÍA TÉCNICA Y ADMINISTRATIVA A LA AGENCIA PRESIDENCIAL DE COOPERACIÓN INTERNACIONAL DE COLOMBIA, APC- COLOMBIA, LOS SERVICIOS PROFESIONALES COMO ABOGADO EN LA GESTIÓN DE ACTIVIDADES PROPIAS DEL GRUPO DE GESTIÓN CONTRACTUAL</t>
  </si>
  <si>
    <t>CO1.PCCNTR.3317977</t>
  </si>
  <si>
    <t>OK CONTRATO 0017-2022 - Eliminar contrato 017 por error</t>
  </si>
  <si>
    <t>LUZ ENITH RIOS ARBELAEZ</t>
  </si>
  <si>
    <t>lerios02@gmail.com</t>
  </si>
  <si>
    <t>ANGELA ANDREA AGUIRRE RUEDA</t>
  </si>
  <si>
    <t>angelaandreaaguirre@gmail.com</t>
  </si>
  <si>
    <t>“PRESTAR POR SUS PROPIOS MEDIOS CON PLENA AUTONOMÍA TÉCNICA Y ADMINISTRATIVA A LA AGENCIA PRESIDENCIAL DE COOPERACIÓN INTERNACIONAL DE COLOMBIA, APC- COLOMBIA, LOS SERVICIOS DE APOYO A LA GESTIÓN, EN LOS PROCESOS JURÍDICOS Y ADMINISTRATIVOS QUE EL GRUPO DE GESTIÓN CONTRACTUAL REQUIERA”</t>
  </si>
  <si>
    <t>CO1.SLCNTR.8033923</t>
  </si>
  <si>
    <t xml:space="preserve">LUIS ANGEL ROA ZAMBRANO </t>
  </si>
  <si>
    <t>luisroacontratista@apccolombia.gov.co / luis.angel.roa@hotmail.com</t>
  </si>
  <si>
    <t xml:space="preserve">
PRESTAR POR SUS PROPIOS MEDIOS Y CON PLENA AUTONOMÍA TÉCNICA Y ADMINISTRATIVA, LOS SERVICIOS PROFESIONALES PARA APOYAR LOS PRODUCTOS ASOCIADOS A LA GESTIÓN DE CONOCIMIENTO DE LA DIRECCIÓN DE OFERTA, ASÍ COMO LA IDENTIFICACIÓN, GESTIÓN Y FUNCIONAMIENTO DE LAS COMUNIDADES DE PRACTICA QUE HACEN PARTE DEL HUB DE GESTIÓN DEL CONOCIMIENTO DE LA COOPERACIÓN SUR SUR DE LA AGENCIA PRESIDENCIAL DE COOPERACIÓN INTERNACIONAL DE COLOMBIA, APC - COLOMBIA
</t>
  </si>
  <si>
    <t>CO1.PCCNTR.3326760</t>
  </si>
  <si>
    <t>JULIAN DAVID MANCERA GARCIA</t>
  </si>
  <si>
    <t>manxon10@gmail.com</t>
  </si>
  <si>
    <t>PRESTAR POR SUS PROPIOS MEDIOS, CON PLENA AUTONOMÍA TÉCNICA Y ADMINISTRATIVA, LOS SERVICIOS PROFESIONALES PARA LA ACTUALIZACIÓN PAGINA WEB E INTEGRACIÓN DE LA INTRANET CON CRITERIOS DE ACCESIBILIDAD Y USABILIDAD, ADAPTANDO NUEVAS MICROSITIOS Y FORMULARIOS A LA PAGINA DE APC-COLOMBIA</t>
  </si>
  <si>
    <t>WILLY ALEXANDER VIJALBA CABALLERO</t>
  </si>
  <si>
    <t>CO1.PCCNTR.3340816</t>
  </si>
  <si>
    <t>KELLY BIBIANA MONTENEGRO PEDRAZA</t>
  </si>
  <si>
    <t>kellybib@hotmail.com</t>
  </si>
  <si>
    <t>PRESTAR LOS SERVICIOS PROFESIONALES EN LA DIRECCIÓN DE GESTIÓN DE DEMANDA DE COOPERACIÓN INTERNACIONAL DE APC-COLOMBIA, GESTIONAR FUENTES DE COOPERACIÓJN INTERNACIONAL DE ALTA COMPLEJIDAD ASIGNADAS, APOYANDO LA GESTIÓN QUE SOBRE PROGRAMAS Y PROYECTOS Y COMPROMISOS CON CADA UNA DE ELLAS. ASI MISMO, APOYAR LA GESTIÓN QUE REALIZA LA DIRECCIÓN TÉCNICA RESPECTO A LA IDENTIFICACIÓND E CONVOCATORIAS, REGISTRO DE PROYECTOS</t>
  </si>
  <si>
    <t>CO1.PCCNTR.3400173</t>
  </si>
  <si>
    <t>MARTHA CECILIA SEVERICHE RAMIREZ</t>
  </si>
  <si>
    <t>martha_c123@hotmil.com</t>
  </si>
  <si>
    <t xml:space="preserve">PRESTAR POR SUS PROPIOS MEDIOS, CON PLENA AUTONOMÍA TECNICA, ADMINISTRATIVA Y OPERACIONAL PARA LA AGENCIA PRESIDENCIAL, PARA LA AGENCIA PRESIDENCIAL DE COOPERACIÓN INTERNACIONAL DE COLOMBIA, APC-COLOMBIA, LOS SERVICIOS PROFESIONALES DE ABOGADO PARA GENERAR ESTRATEGIAS DE DEFENSA JUDICIAL Y EXTRAJUDICIAL Y, ANÁLISIS DE EXITO LITIGIOSO QUE SEAN NECESARIOS EN EL PROCESO DE GESTIÓN JURÍDICA. </t>
  </si>
  <si>
    <t>CO1.PCCNTR.3329141</t>
  </si>
  <si>
    <t>APROBADA Y CONTRATO VINCULADO PERO SE REQUIERE AJUSTE DE FECHA DE NACIMIENTO ES EL 10-ENE-1963</t>
  </si>
  <si>
    <t>JOSE FERNANDO ROPERO CARREÑO</t>
  </si>
  <si>
    <t>roperoj20@gmail.com</t>
  </si>
  <si>
    <t>PRESTAR APOYO TECNICO EN EL SEGUIMIENTO DE LOS RECURSOS DONADOS POR LA FUNDACIÓN HOWARD G. BUFFETT, A TRAVES DEL ACUERDO DE SUBENCIÓN FIRMADO EL 8 DE SEPTIEMBRE DE 2020 EN RELACIÓN A LA CONSTRUCCIÓN DE VIAS REGIONALES Y TERCIARIAS EN LA ZONA DEL CATATUMBO</t>
  </si>
  <si>
    <t>CO1.PCCNTR.3418924</t>
  </si>
  <si>
    <t>MATEO GOMEZ JORDAN</t>
  </si>
  <si>
    <t>mateogomezcontratista@apccolombia.gov.co</t>
  </si>
  <si>
    <t>PRESTAR A LA DIRECCIÓN DE GESTIÓN DE DEMANDA DE APC-COLOMBIA, POR SUS PROPIOS MEDIOS, CON PLENA AUTONOMÍA TÉCNICA Y ADMINISTRATIVA, LOS SERVICIOS DE APOYO A LA GESTIÓN PARA REALIZAR LA PRODUCCIÓN, ANÁLISIS Y REPORTE DE DATOS E INFORMACIÓN TÉCNICA DE COOPERACIÓN INTERNACIONAL NO REEMBOLSABLE, MEDIANTE EL MANEJO DEL SISTEMA OFICIAL DE INFORMACIÓN CICLOPE, ASI COMO EL MANTENIMIENTO DE LAS DIFERENTES BASES DE DATOS QUE SE UTILIZAN EN LA DIRECCIÓN DE GESTIÓN DE DEMANDA. ASI MISMO, ELABORAR LOS REPORTES OFICIALES PARA ENTES DE CONTROL Y GENERAR MATRICES CON LA INFORMACIÓN DETALLADA DE LAS FUENTES, TEMÁTICAS, SECTORES Y TERRITORIOS QUE SE SOLICITEN; Y DEMÁS TEMAS REQUERIDOS POR LA DIRECCIÓN DE GESTIÓND E DEMANDA</t>
  </si>
  <si>
    <t>CO1.PCCNTR.3484710</t>
  </si>
  <si>
    <t>NICOLAS CHAVEZ CASTILLO</t>
  </si>
  <si>
    <t>rhcp.9812@gmail.com</t>
  </si>
  <si>
    <t>OK CESION - ELIMINAR CONTRATO VINCULADO 24-2022</t>
  </si>
  <si>
    <t>ADRIANA PATRICIA DE LA TORRE</t>
  </si>
  <si>
    <t>adridlt@hotmail.com</t>
  </si>
  <si>
    <t>PRESTAR CON SUS PROPIOS MEDIOS, CON PLENA AUTONOMÍA TÉCNICA Y ADMINISTRATIVA PARA LA AGENCIA PRESIDENCIAL DE COOPERACIÓN INTERNACIONAL DE COLOMBIA, LOS SERVICIOS PROFESIONALES PARA DESARROLLAR UN BALANCE DE LA IMPLEMENTACIÓN DE LA ESTRATEGIA NACIONAL DE COOPERACIÓN INTERNACIONAL 2019-2022 A PARTIR DE LA EJECUCIÓN DE LOS PLANES DE TRABAJO DE COOPERACIÓN INTERNACIONAL SECTORIALES Y TERRITORIALES Y OTROS INSUMOS, GENERANDO RECOMENDACIONES</t>
  </si>
  <si>
    <t>CO1.PCCNTR.3398212</t>
  </si>
  <si>
    <t>TANIA ARCILA URREA</t>
  </si>
  <si>
    <t>taniarcila99@gmail.com</t>
  </si>
  <si>
    <t>PRESTAR A APC-COLOMBIA, POR SUS PROPIIOS MEDIOS, CON PLENA AUTONOMÍA TÉCNICA Y ADMINISTRATIVA, LOS SERVICIOS PROFESIONALES PARA LA REVISIÓN DE LA COOPERACIÓN INTERNACIONAL REGISTRADA EN EL SISTEMA DE INFORMACIÓN CICLOPE; APOYO EN LAS LABORES RELACIONADAS CON VALIDACIÓN Y VERIFICACIÓN DE LAS BASES DE DATOS, ASI COMO EL ACOMPAÑAMIENTO Y ATENCIÓN AL CIUDADANO EN EL PROCESO DE EXPEDICIÓN DE CONSTANCIAS DE REGISTRO DE PROYECTOS DE COOPERACIÓN INTERNACIONAL Y DE CERTIFICADOS DE UTILIDAD COMUN</t>
  </si>
  <si>
    <t>CO1.PCCNTR.3447614</t>
  </si>
  <si>
    <t>DANIELA JULIETH PEREZ CANO</t>
  </si>
  <si>
    <t>danielaperezcontratista@apccolombia.gov.co</t>
  </si>
  <si>
    <t>PRESTAR A LA DIRECCIÓN DE DEMANDA DE APC-COLOMBIA, POR SUS P ROPIOS MEDIOS, CON PLENA AUTONOMÍA TÉCNICA Y ADMINISTRATIVA, LOS SERVICIOS PROFESIONALES PARA REALIZAR LA GESTIÓN, SEGUIMIENTO, Y EVALUACIÓN DE LA COOPERACIÓN INTERNACIONAL EN EL PAIS, PROVENIENTE DE FUENTES MULTILATERALES, ASI COMO BRINDAR EL APOYO EN LA ATENCIÓN DE REQUREIMIENTOS DE INFORMACIÓN EXTERNA, RESPUESTAS RELACIONADAS CON CERTIFICADOS DE UTILIDAD COMUN, Y DEMÁS TEMAS REQUERIDOS PRO LA DIRECCIÓN DE DEMANDA DE COOPERACIÓN INTERNACIONAL</t>
  </si>
  <si>
    <t>CO1.PCCNTR.3415701</t>
  </si>
  <si>
    <t>ANDRES FELIPE RODRIGUEZ RIOS</t>
  </si>
  <si>
    <t>andressrr35@hotmail.com</t>
  </si>
  <si>
    <t>PRESTAR POR SUS PROPIOS MEDIOS, CON PLENA AUTONOMÍA TÉCNICA Y ADMINISTRATIVA, LOS SERVICIOS PROFESIONALES PARA LA GESTIÓN Y ADMINISTRACIÓN DE CURSOS CORTOS QUE HACEN PARTE DEL HUB DE GESTIÓN DEL CONOCIMIENTO DE LA COOPERACIÓN SUR SUR DE LA AGENCIA PRESIDENCIAL DE COOPERACIÓN INTERNACIONAL DE COLOMBIA, APC-COLOMBIA</t>
  </si>
  <si>
    <t xml:space="preserve"> </t>
  </si>
  <si>
    <t>CO1.PCCNTR.3420788</t>
  </si>
  <si>
    <t>OK REGISTRADO 0028-2022</t>
  </si>
  <si>
    <t>ANA MARIA RODRIGUEZ PEDRAZA</t>
  </si>
  <si>
    <t>anrodriguezpe@unal.edu.co</t>
  </si>
  <si>
    <t xml:space="preserve">PRESTAR CON SUS PROPIOS MEDIOS, CON PLENA AUTONOMÍA TÉCNICA Y ADMINISTRATIVA PARA LA AGENCIA PRESIDENCIAL DE COOPERACIÓN INTERNACIONAL DE COLOMBIA, LOS SERVICIOS PROFESIONALES PARA APOYAR A LA AGENCIA EN LA PUESTA EN MARCHA DE UN OBSERVATORIO DE COOPERACIÓN INTERNACIONAL NO REEMBOLSABLE Y SECTOR PRIVADO. </t>
  </si>
  <si>
    <t xml:space="preserve">	CO1.PCCNTR.3388033</t>
  </si>
  <si>
    <t>ANDRES MARTINEZ VILLAMIL</t>
  </si>
  <si>
    <t>andresmar08@hotmail.com</t>
  </si>
  <si>
    <t>PRESTAR POR SUS PROPIOS MEDIOS, CON PLENA AUTONOMIA  TECNICA Y ADMINISTRATIVA, LOS SERVICIOS PROFESIONALES PARA REALIZAR ACTIVIDADES RELACIONADAS CON SERVICIOS TECNOLÓGICOS Y DE SISTEMAS DE INFORMACIÓN EN CIBERSEGURIDAD DE LA AGENCIA PRESIDENCIAL DE COOPERACIÓN INTERNACIONAL DE COLOMBIA, APC-COLOMBIA</t>
  </si>
  <si>
    <t>EDGAR MAURICIO ORTEGA RAMIREZ</t>
  </si>
  <si>
    <t xml:space="preserve">	CO1.PCCNTR.3344939</t>
  </si>
  <si>
    <t>HV APROBADA, NO ME PERMITE VINCULAR EL CONTRATO</t>
  </si>
  <si>
    <t>DIANA CAROLINA ALFONSO VILLAREAL</t>
  </si>
  <si>
    <t>carolinavillarealv@gmail.com</t>
  </si>
  <si>
    <t>PRESTAR A APC-COLOMBIA POR SUS PROPIOS MEDIOS, CON PLENA AUTONOMÍA TÉCNICA Y ADMINISTRATIVA, LOS SERVICIOS PROFESIONALES PARA APOYAR LA IDENTIFICACIÓN, ANÁLISIS DE OPORTUNIDADES, PREPARACIÓN, FORMULACIÓN, EJECUCIÓN Y SEGUIMIENTO DE PROYECTOS E INICIATIVAS DE COOPERACIÓN SUR-SUR Y COOPERACIÓN TRIANGULAR QUE SE DESARROLLEN EN EL MARCO DE LAS ALIANZAS ESTRAGÉGICAS, ACUERDOS DE CONTRIBUCIÓN Y MECANISMOS REGIONALES DE INTEGRACIÓN CON SOCIOS DE AMERICA LATINA Y EL CARIBE</t>
  </si>
  <si>
    <t>CO1.PCCNTR.3495902</t>
  </si>
  <si>
    <t>JUAN JOSE MALVEHY GARCIA</t>
  </si>
  <si>
    <t>juanjmalvehy@hotmail.com</t>
  </si>
  <si>
    <t>PRESTAR POR SUS PROPIOS MEDIOS, CON PLENA AUTONOMÍA TECNICA Y ADMINISTRATIVA, LOS SERVICIOS PROFESIONALES PARA APOYAR LA IDENTIFICACIÓN, ANÁLISIS DE OPORTUNIDADES, PREPARACIÓN, FORMULACIÓN, EJECUCIÓN Y SEGUIMIENTO DE PROYECTOS E INICIATIVAS DE COOPERACIÓN SUR-SUR Y COOPERACIÓN TRIANGULAR QUE SE DESARROLLEN EN EL MARCO DE LAS ALIANZAS ESTRATÉGICAS, ACUERDOS DE CONTRIBUCIÓN Y MECANISMOS REGIONALES DE INTEGRACIÓN CON SOCIOS DE ASIA, AFRICA Y EURASIA</t>
  </si>
  <si>
    <t>CO1.PCCNTR.3480740</t>
  </si>
  <si>
    <t>UNE EPM TELECOMUNICACIONES S.A</t>
  </si>
  <si>
    <t>NIT</t>
  </si>
  <si>
    <t xml:space="preserve">
CONTRATAR UNA SOLUCIÓN TELEFÓNICA CON 90 EXTENSIONES Y SERVICIOS COMPLEMENTARIOS, EN LAS INSTALACIONES DE LA AGENCIA PRESIDENCIAL DE COOPERACIÓN INTERNACIONAL - APC COLOMBIA
</t>
  </si>
  <si>
    <t>CO1.PCCNTR.3421781</t>
  </si>
  <si>
    <t>ITS SOLUCIONES ESTRATEGISAS SAS</t>
  </si>
  <si>
    <t>Prestación de servicios de actualización, mantenimiento y soporte para el Sistema de Información de Gestión de Integral - ITS GESTION de la Agencia Presidencial de Cooperación Internacional de Colombia, APC-Colombia</t>
  </si>
  <si>
    <t xml:space="preserve">	CO1.PCCNTR.3456422</t>
  </si>
  <si>
    <t>LUIS FERNANDO VELOSA MONTOYA</t>
  </si>
  <si>
    <t>luisvelosacontratista@apccolombia.gov.co</t>
  </si>
  <si>
    <t>PRESTAR POR SUS PROPIOS MEDIOS, CON PLENA AUTONOMÍA TÉCNICA Y ADMINISTRATIVA, LOS SERVICIOS APOYO A LA GESTIÓN COMO DISEÑADOR GRÁFICO PARA LA ELABORACIÓN DE LAS PIEZAS DE COMUNICACIÓN VISUAL PARA PÚBLICOS EXTERNOS, INTERNOS Y REDES SOCIALES QUE REQUIERA APC-COLOMBIA DE ACUERDO CON LOS REQUERIMIENTOS DEL SUPERVISOR.</t>
  </si>
  <si>
    <t>CO1.PCCNTR.3446872</t>
  </si>
  <si>
    <t>UNIVERSIDAD MILITAR NUEVA GRANADA</t>
  </si>
  <si>
    <t>PRESTAR LOS SERVICIOS DE VIRTUALIZACIÓN DE LOS CONTENIDOS Y EJECUCIÓN DE UN DIPLOMADO SOBRE COOPERACIÓN INTERNACIONAL Y UN CURSO EN COOPERACIÓN INTERNACIONAL</t>
  </si>
  <si>
    <t>CO1.PCCNTR.3493047</t>
  </si>
  <si>
    <t>UNIÓN SOLUCIONES SISTEMAS DE INFORMACIÓN S.A.S.</t>
  </si>
  <si>
    <t>PRESTACION DE SERVICIOS DE MANTENIMIENTO, SOPORTE Y ACTUALIZACIONES PARA LOS SISTEMAS DE INFORMACIÓN SOFÍA Y SARA, IMPLEMENTADOS EN LA AGENCIA DE COOPERACIÓN INTERNACIONAL DE COLOMBIA APC - COLOMBIA</t>
  </si>
  <si>
    <t>CO1.PCCNTR.3473701</t>
  </si>
  <si>
    <t>LINA PAOLA RAMIREZ DIAZ</t>
  </si>
  <si>
    <t>linitardiaz@gmail.com</t>
  </si>
  <si>
    <t>PRESTAR POR SUS PROPIOS MEDIOS CON PLENA AUTONOMÍA TÉCNICA Y ADMIINISTRATIVA LOS SEVICIOS PROFESIONALES, BRINDANDO ACOMPAÑAMIENTO A LA DIRECCIÓN ADMINISTRATIVA Y FINANCIERA - GRUPO DE SERVICIOS ADMINISTRATIVOS EN CUANTO A LIQUIDACIÓN DE CONTRATOS Y/O ORDENES DE COMPRA, APOYO EN LA REVISIÓN DE LA DOCUMENTACIÓN PARA LEGALIZACIÓN DE LA CAJA MENOR, APOYO EN LA REVISIÓN Y AJUSTE DE LA PARAMETRIZACIÓN CONTABLE DEL SISTEMA DE INFORMACIÓN SOFIA (MANEJO DE ALMACEN Y ACTIVOS FIJOS) Y APOYO EN LA ACTUALIZACIÓN DE LA DOCUMENTACIÓN DEL PROCESO DE GESTIÓN DE SERVICIOS GENERALES</t>
  </si>
  <si>
    <t>CO1.PCCNTR.3512551</t>
  </si>
  <si>
    <t>FUNDACION HOSPITAL LA MISERICORDIA</t>
  </si>
  <si>
    <t>CONTRATAR EL ARRIENDO DE UN INMUEBLE CON DESTINO AL FUNCIONAMIENTO DE LA AGENCIA PRESIDENCIAL DE COOPERACIÓN INTERNACIONAL DE COLOMBIA, APC-COLOMBIA.</t>
  </si>
  <si>
    <t>CO1.PCCNTR.3477902</t>
  </si>
  <si>
    <t>JAVIER ANDRES CERA QUEVEDO</t>
  </si>
  <si>
    <t>javier.cera@outlook.com</t>
  </si>
  <si>
    <t>CO1.PCCNTR.3486802</t>
  </si>
  <si>
    <t>FUNDACIÓN CENTRO INTERACTIVO DE CIENCIA Y TECNOLOGÍA DEL SECTOR AGROPECUARIO - FUNDAPANACA</t>
  </si>
  <si>
    <t>PRESTACIÓN DE SERVICIOS PARA EL FORTALECIMIENTO DE COMPENTENCIAS Y CAPACIDADES EN TÉCNICAS AGROPECUARIAS A CAMPESINOS DE ALGUNOS PAISES DE MESOAMERICA Y DE LA COMUNIDAD ANDINA, A TRAVES DE UN PROGRAMA DE FORMACIÓN LABORAL INMERSIVO BAJO LA METODOLOGÍA APRENDER HACIENDO DE FUNDAPANACA, EN EL MARCO DE LA COOPERACIÓN SUR-SUR PARA LA AGENCIA PRESIDENCIAL DE COOPERACIÓN INTERNACIONAL DE COLOMBIA, APC COLOMBIA</t>
  </si>
  <si>
    <t>CO1.PCCNTR.3491666</t>
  </si>
  <si>
    <t>BRENDA MARYURIT BELLO CONTENTO</t>
  </si>
  <si>
    <t>BREND.BELLO9311@GMAIL.COM</t>
  </si>
  <si>
    <t>PRESTAR POR SUS PROPIOS MEDIOS CON PLENA AUTONOMÍA TÉCNICA Y ADMINISTRATIVA  LOS SERVICIOS DE INTERPRETACIÓN Y TRADUCCIÓN DE LENGUA DE SEÑAS COLOMBIANA A LA AGENCIA PRESIDENCIAL DE COOPERACIÓN INTERNACIONAL DE COLOMBIA, APC-COLOMBIA, EN CUMPLIMIENTO DE LA RESOLUCIÓN 1519 DE 2020</t>
  </si>
  <si>
    <t>CO1.PCCNTR.3540299</t>
  </si>
  <si>
    <t>CENTRAL ADMINISTRATIVA Y CONTABLE ESPECIALIZADA CENAC DE INGENIEROS DEL MINISTERIO DE DEFENSA - EJERCITO NACIONAL</t>
  </si>
  <si>
    <t>AUNAR ESFUERZOS TÉCNICOS, ADMINISTRATIVOS Y FINANCIEROS ENTRE LA AGENCIA PRESIDENCIAL DE COOPERACIÓN INTERNACIONAL DE COLOMBIA APC-COLOMBIA Y EL MINISTERIO DE DEFENSA NACIONAL - EJERCITO NACIONAL - UNIDAD EJECUTORA DESIGNADA POR EL COMANDO DE INGENIEROS A TRAVÉS DE LA CENTRAL ADMINISTRATIVA Y CONTABLE - CENAC DE INGENIEROS CON EL FIN DE MATERIALIZAR LOS OBJETIVOS PROPUESTOS EN EL ACUERDO DE SUBENCIÓN SUSCRITO EN TRE LA APC COLOMBIA, LA FUNDACIÓN HOWARD G. BUFFETT Y LA FUNDACIÓN PARA LA PAZ Y LA SEGURIDAD EL 08 DE SEPTIEMBRE DE 2020 QUE BUSCA MEJORAR LA SEGURIDAD Y MOVILIDAD DE LA REGIÓN DEL CATATUMBO</t>
  </si>
  <si>
    <t xml:space="preserve">	CO1.PCCNTR.3541619</t>
  </si>
  <si>
    <t>LUZ MARINA NAVARRO</t>
  </si>
  <si>
    <t>luzma.navarrogonzalez@gmail.com</t>
  </si>
  <si>
    <t>PRESTAR A APC-COLOMBIA POR SUS PROPIOS MEDIOS, CON PLENA AUTONOMÍA TÉCNICA Y ADMINISTRATIVA, LOS SERVICIOS DE APOYO A LA DIRECCIÓN GENERAL, EN ADELANTAR LABORES DE APOYO A LA GESTIÓN DE LOS PROCESOS, RELACIONADOS CON LA ATENCIÓN AL USUARIO EXTERNO E INTERNO, LA GESTIÓN DOCUMENTAL, GESTIÓN DE LA INFORMACIÓN Y LAS COMUNICACIONES</t>
  </si>
  <si>
    <t>CO1.PCCNTR.3543763</t>
  </si>
  <si>
    <t>ANDREA TATIANA LEON URREGO</t>
  </si>
  <si>
    <t>tatis0926@hotmail.com</t>
  </si>
  <si>
    <t> </t>
  </si>
  <si>
    <t xml:space="preserve">
PRESTAR A APC-COLOMBIA POR SUS PROPIOS MEDIOS, CON PLENA AUTONOMÍA TÉCNICA Y ADMINISTRATIVA, LOS SERVICIOS DE APOYO A LA DIRECCIÓN ADMINISTRATIVA Y FINANCIERA - GRUPO DE GESTIÓN DE SERVICIOS ADMINISTRATIVOS, EN LA ADMINISTRACIÓN DEL ACERVO DOCUMENTAL EN CUENTO AL DESARROLLO DE LA FUNCIÓN ARCHIVÍSTICA DE LA ENTIDAD CONFORME A LOS LINEAMIENTOS ESTABLECIDOS EN LA NORMATIVIDAD VIGENTE; LA GESTIÓN DOCUMENTAL BAJO LOS LINEAMIENTOS DEL PLAN INSTITUCIONAL DE ARCHIVOS - PINAR</t>
  </si>
  <si>
    <t>CO1.PCCNTR.3549956</t>
  </si>
  <si>
    <t>VANESSA PATRICIA AZULA ARISTIZABAL</t>
  </si>
  <si>
    <t>vaneazula@hotmail.com</t>
  </si>
  <si>
    <t>PRESTAR, CON SUS PROPIOS MEDIOS, CON PLENA AUTONOMÍA TÉNICA Y ADMINISTRATIVA PARA LA AGENCIA PRESIDENCIAL DE COOPERACIÓN INTERNACIONAL DE COLOMBIA, LOS SERVICIOS PROFESIONALES PARA APOYAR A LA AGENCIA, ESPECIALMENTE A LA DIRECCIÓN GENERAL, EN LA PUESTA EN MARCHA DE LA ESTRATEGIA DE ARTICULACIÓN ENTRE LA COOPERACIÓN INTERNACIONAL Y EL SISTEMA NACIONAL DE COMPETITIVIDAD E INNOVACIÓN EN EL DEPARTAMENTO DE ANTIOQUIA</t>
  </si>
  <si>
    <t>ANTIOQUIA</t>
  </si>
  <si>
    <t xml:space="preserve">	CO1.PCCNTR.3547456</t>
  </si>
  <si>
    <t>PLAZA MAYOR MEDELLIN S.A.</t>
  </si>
  <si>
    <t>CONTRATO INTERADMINISTRATIVO PARA LA CONTRATACIÓN DE LOS SERVICIOS DE APOYO LOGÍSTICO, PLANIFICACIÓN, ORGANIZACIÓN, OPERACIÓN Y PRODUCCIÓN DE LA MACRORUEDA DE COOPERACIÓN INTERNACIONAL DE APC-COLOMBIA, A CELEBRAR EN LA CIUDAD DE MEDELLÍN (ANTIOQUIA)</t>
  </si>
  <si>
    <t>CO1.PCCNTR.3555254</t>
  </si>
  <si>
    <t>CLAUDIA MARCELA HINOJOSA BORREGO</t>
  </si>
  <si>
    <t>KALLA0120@HOTMAIL.COM</t>
  </si>
  <si>
    <t>PRESTAR, CON SUS PROPIOS MEDIOS, CON PLENA AUTONOMÍA TÉNICA Y ADMINISTRATIVA PARA LA AGENCIA PRESIDENCIAL DE COOPERACIÓN INTERNACIONAL DE COLOMBIA, LOS SERVICIOS PROFESIONALES PARA APOYAR A LA AGENCIA, ESPECIALMENTE A LA DIRECCIÓN GENERAL, EN LA PUESTA EN MARCHA DE LA ESTRATEGIA DE ARTICULACIÓN ENTRE LA COOPERACIÓN INTERNACIONAL Y EL SISTEMA NACIONAL DE COMPETITIVIDAD E INNOVACIÓN EN LOS DEPARTAMENTOS DE GUAJIRA Y CESAR</t>
  </si>
  <si>
    <t>GUAJIRA Y CESAR</t>
  </si>
  <si>
    <t>GUSTAVO ADOLFO GONZALEZ BLANDON</t>
  </si>
  <si>
    <t>gustavogonzalezblandon@hotmail.com</t>
  </si>
  <si>
    <t>PRESTAR, CON SUS PROPIOS MEDIOS, CON PLENA AUTONOMÍA TÉNICA Y ADMINISTRATIVA PARA LA AGENCIA PRESIDENCIAL DE COOPERACIÓN INTERNACIONAL DE COLOMBIA, LOS SERVICIOS PROFESIONALES PARA APOYAR A LA AGENCIA, ESPECIALMENTE A LA DIRECCIÓN GENERAL, EN LA PUESTA EN MARCHA DE LA ESTRATEGIA DE ARTICULACIÓN ENTRE LA COOPERACIÓN INTERNACIONAL Y EL SISTEMA NACIONAL DE COMPETITIVIDAD E INNOVACIÓN EN EL DEPARTAMENTO DEL VALLE DEL CAUCA</t>
  </si>
  <si>
    <t>VALLE DEL CAUCA</t>
  </si>
  <si>
    <t xml:space="preserve">	CO1.PCCNTR.3550907</t>
  </si>
  <si>
    <t>ALEXANDER LOPEZ PRADA</t>
  </si>
  <si>
    <t>alslopez69@gmail.com</t>
  </si>
  <si>
    <t>PRESTAR, CON SUS PROPIOS MEDIOS, CON PLENA AUTONOMÍA TÉNICA Y ADMINISTRATIVA PARA LA AGENCIA PRESIDENCIAL DE COOPERACIÓN INTERNACIONAL DE COLOMBIA, LOS SERVICIOS PROFESIONALES PARA APOYAR A LA AGENCIA, ESPECIALMENTE A LA DIRECCIÓN GENERAL, EN LA PUESTA EN MARCHA DE LA ESTRATEGIA DE ARTICULACIÓN ENTRE LA COOPERACIÓN INTERNACIONAL Y EL SISTEMA NACIONAL DE COMPETITIVIDAD E INNOVACIÓN EN LOS DEPARTAMENTOS DE SANTANDER Y NORTE DE SANTANDER</t>
  </si>
  <si>
    <t>SANTANDER Y NORTE DE SANTANDER</t>
  </si>
  <si>
    <t>CO1.PCCNTR.3547614</t>
  </si>
  <si>
    <t>JOSE ALEJANDRO ARANGO CUERO</t>
  </si>
  <si>
    <t>consejeroalejandro@hotmaili.com</t>
  </si>
  <si>
    <t>PRESTAR CON SUS PROPIOS MEDIOS, CON PLENA AUTONOMÍA TÉCNICA Y ADMINISTRATIVA PARA LA AGENCIA PRESIDENCIAL DE COOPERACIÓN INTERNACIONAL DEL COLOMBIA, LOS SERVICIOS PROFESIONALES PARA APOYAR  A LA AGENCIA, ESPECIALMENTE A LA DIRECCIÓN GENERAL, EN LA PUESTA EN MARCHA DE LA ESTRATEGIA DE ARTICULACIÓN ENTRE LA COOERACIÓN INTERNACIONAL Y EL SISTEMA NACIONAL DE COMPETITIVIDAD E INNOVACIÓN EN LOS DEPARTAMENTOS DE PUTUMAYO, CAQUETÁ Y HUILA</t>
  </si>
  <si>
    <t>PUTUMAYO, CAQUETÁ Y HUILA</t>
  </si>
  <si>
    <t>CO1.PCCNTR.3552041</t>
  </si>
  <si>
    <t>YISED LILIANA BEDOYA USUGA</t>
  </si>
  <si>
    <t>lilibedoya0303@hotmail.com</t>
  </si>
  <si>
    <t>PRESTAR, CON SUS PROPIOS MEDIOS, CON PLENA AUTONOMÍA TÉCNICA Y ADMINISTRATIVA PARA LA AGENCIA PRESIDENCIAL DE COOPERACIÓN INTERNACIONAL DE COLOMBIA, LOS SERVICIOS PROFESIONALES PARA APOYAR A LA AGENCIA, ESPECIALMENTE EN LA DIRECCIÓN GENERAL, EN LA PUESTA EN MARCHA DE LA ESTRATEGIA DE ARTICULACIÓN ENTRE LA COOPERACIÓN INTERNACIONAL Y EL SISTEMA NACIONAL DE COMPETITIVIDAD E INNOVACIÓN EN LA REGIÓN DEL URABÁ Y EL DEPARTAMENTO DEL CHOCÓ.</t>
  </si>
  <si>
    <t>CHOCÓ</t>
  </si>
  <si>
    <t xml:space="preserve">	CO1.PCCNTR.3552270</t>
  </si>
  <si>
    <t>JOSE HEBERTH CALLE DAVALOS</t>
  </si>
  <si>
    <t>epsjuridica@hotmail.com</t>
  </si>
  <si>
    <t>PRESTAR, CON SUS PROPIOS MEDIOS, CON PLENA AUTONOMÍA TÉCNICA Y ADMINISTRATIVA PARA LA AGENCIA PRESIDENCIAL DE COOPERACIÓN INTERNACIONAL DE COLOMBIA, LOS SERVICIOS PROFESIONALES PARA APOYAR A LA AGENCIA, ESPECIALMENTE A LA DIRECCIÓN GENERAL, EN LA PUESTA EN MARCHA DE LA ESTRATEGIA DE ARTICULACIÓN ENTRE LA COOPERACIÓN INTERNACIONAL Y EL SISTEMA NACIONAL DE COMPETITIVIDAD E INNOVACIÓN EN LOS DEPARTAMENTOS DE NARIÑO Y CAUCA.</t>
  </si>
  <si>
    <t>CO1.PCCNTR.3552270</t>
  </si>
  <si>
    <t>OPEN GROUP S.A.S</t>
  </si>
  <si>
    <t>ADQUISICIÓN DE LA RENOVACIÓN DE SOPORTE DE LA UNIDAD DE ALMACENAMIENTO PARA ALOJAR LOS SERVIDORES VIRTUALIZADOS DE LA AGENCIA PRESIDENCIAL DE COOPERACIÓN INTERNACIONAL, APC - COLOMBIA.</t>
  </si>
  <si>
    <t>CO1.PCCNTR.3569884</t>
  </si>
  <si>
    <t>NUEVA TRANSPORTADORA SIGLO XXI SAS</t>
  </si>
  <si>
    <t>SERVICIO DE CUSTODIA, ALMACENAMIENTO Y TRANSPORTE DE MEDIOS MAGNÉTICOS Y OTROS DISPOSITIVOS DE LA AGENCIA PRESIDENCIAL DE COOPERACIÓN INTERNACIONAL DE COLOMBIA, APC-COLOMBIA.</t>
  </si>
  <si>
    <t>CO1.PCCNTR.3589242</t>
  </si>
  <si>
    <t>AGENCIA DE VIAJES Y TURISMO GOLD TOUR S.A.S</t>
  </si>
  <si>
    <t>SUMINISTRO DE TIQUETES PARA EL TRANSPORTE AÉREO EN VUELOS NACIONALES E INTERNACIONALES Y PRESTACIÓN DE SERVICIOS COMPLEMENTARIOS PARA LA AGENCIA PRESIDENCIAL DE COOPERACIÓN INTERNACIONAL DE COLOMBIA</t>
  </si>
  <si>
    <t>CO1.PCCNTR.3623818</t>
  </si>
  <si>
    <t>HERNAN BELTRAN AMORTEGUI (INBELTA)</t>
  </si>
  <si>
    <t>ADQUISICIÓN DE DOTACIÓN VESTUARIO Y CALZADO DE LABOR - DE CALLE PARA CINCO (5) SERVIDORES DE LA AGENCIA PRESIDENCIAL DE COOPERACIÓN INTERNACIONAL DE COLOMBIA APC-COLOMBIA</t>
  </si>
  <si>
    <t>CO1.PCCNTR.3635304</t>
  </si>
  <si>
    <t>STRATEGY SAS</t>
  </si>
  <si>
    <t xml:space="preserve">ADQUISICIÓN DE LETREROS DE SEÑALIZACION DE PELIGRO Y MARCACION PARA LAS AREAS ADMINISTRATIVAS Y DE TRABAJO CON DESTINO A LA BRIGADA DE INGENIEROS DE DESMINADO HUMANITARIO.	 </t>
  </si>
  <si>
    <t>CO1.PCCNTR.3641079</t>
  </si>
  <si>
    <t>REDEX S.A.S</t>
  </si>
  <si>
    <t>PRESTACIÓN DEL SERVICIO DE MENSAJERÍA EXPRESA DE OBJETOS POSTALES A NIVEL NACIONAL (URBANO Y RURAL) E INTERNACIONAL PARA LA AGENCIA PRESIDENCIAL DE COOPERACIÓN INTERNACIONAL DE COLOMBIA - APC COLOMBIA, QUE INCLUYA EL SERVICIO DE UN MENSAJERO MOTORIZADO Y UN RECEPCIONISTA</t>
  </si>
  <si>
    <t>CO1.PCCNTR.3653536</t>
  </si>
  <si>
    <t>EMPRESA DE TELECOMUNICACIONES DE BOGOTA SA ESP</t>
  </si>
  <si>
    <t>CONTRATAR LOS SERVICIOS DE CONECTIVIDAD A NIVEL NACIONAL POR MEDIO DE ENLACES DEDICADOS A INTERNET PARA LA AGENCIA PRESIDENCIAL DE COOPERACIÓN INTERNACIONAL DE COLOMBIA - APC COLOMBIA</t>
  </si>
  <si>
    <t>CO1.PCCNTR.3661729</t>
  </si>
  <si>
    <t>DISTRIBUCIONES ALIADAS BJ SAS</t>
  </si>
  <si>
    <t>ADQUISICIÓN DE ARTÍCULOS DE PAPELERÍA, ÚTILES DE OFICINA Y CONSUMIBLES D EIMPRESIÓN PARA LA BRIGADA DE INGENIEREOS DE DESMINADO HUMANITARIO Y SUS BATALLONES</t>
  </si>
  <si>
    <t>CO1.WRT.9103329</t>
  </si>
  <si>
    <t>LUZ ENITH RIOS</t>
  </si>
  <si>
    <t>SOLUTION COPY LTDA</t>
  </si>
  <si>
    <t>CONTRATAR EL ARRENDAMIENTO DE MÁQUINAS FOTOCOPIADORAS PARA USO DE LA AGENCIA PRESIDENCIAL DE COOPERACIÓN INTERNACIONAL DE COLOMBIA - APC COLOMBIA; CON SUMINISTROS E INSUMOS NECESARIOS PARA LAS FOTOCOPIAS DE BUENA CALIDAD, ASÍ COMO LOS REPUESTOS Y MANTENIMIENTO DE LAS MÁQUINAS</t>
  </si>
  <si>
    <t>CO1.PCCNTR.3688241</t>
  </si>
  <si>
    <t>LA CASA DE SUMINISTROS Y SERVICIOS S.A.S CAPROSUM SAS</t>
  </si>
  <si>
    <t>ADQUISICIÓN DE ELEMENTOS DE ASEO, LIMPIEZA Y ELEMENTOS DE BIOSEGURIDAD CON DESTINO A LA BRIGADA DE INGENIEROS DE DESMINADO HUMANITARIO</t>
  </si>
  <si>
    <t>CO1.PCCNTR.3695612</t>
  </si>
  <si>
    <t>CAMARA DE COMERCIO COLOMBO AMERICANA – AMCHAM COLOMBIA</t>
  </si>
  <si>
    <t>REGIMEN ESPECIAL</t>
  </si>
  <si>
    <t>PRESTAR LOS SERVICIOS PARA IMPLEMENTAR LA FASE II DEL PROGRAMA DE FORMACIÓN E INSERCIÓN LABORAL DE JÓVENES URBANOS DE 18 A 28 AÑOS Y MUJERES EN COLOMBIA, DENTRO DEL MARCO DEL GRANT AGREEMENT SUSCRITO ENTRE LA FUNDACIÓN HOWARD BUFFET Y APC-COLOMBIA EL DÍA 12 DE OCTUBRE DE 2021.</t>
  </si>
  <si>
    <t>CENTRO CAR 19 LIMITADA</t>
  </si>
  <si>
    <t>PRESTAR EL SERVICIO DE MANTENIMIENTO PREVENTIVO Y CORRECTIVO INTEGRAL, CON SUMINISTRO DE REPUESTOS Y MANO DE OBRA, PARA LOS VEHÍCULOS QUE CONFORMAN EL PARQUE AUTOMOTOR DE LA AGENCIA PRESIDENCIAL DE COOPERACIÓN INTERNACIONAL DE COLOMBIA APC - COLOMBIA.COLOMBIA APC-COLOMBIA</t>
  </si>
  <si>
    <t>CO1.PCCNTR.3721504</t>
  </si>
  <si>
    <t>C.I.A MIGUEL CABALLERO SAS</t>
  </si>
  <si>
    <t xml:space="preserve">ADQUISICIÓN DE ELEMENTO DE PROTECCIÓN PERSONAL, CHALECO ANTIFRAGMENTACIÓN DE DESMINADO HUMANITARIO CON DESTINO A LA BRIGADA DE INGENIEROS DE DESMINADO HUMANITARIO No.1, DE ACUERDO CON LA ESPECIFICACIÓN TÉCNICAS No. JEMPP-CEDE4-DIETE-ET-02077/ING-2, DEL DEPARTAMENTO DE LOGÍSTICA DEL EJÉRCITO NACIONAL, QUE HACEN PARTE INTEGRAL DEL PROCESO </t>
  </si>
  <si>
    <t>CO1.PCCNTR.3723356</t>
  </si>
  <si>
    <t>ARCADIA PRIME SAS</t>
  </si>
  <si>
    <t>ADQUISICIÓN DE MATERIALES DE APOYO PARA REALIZAR LA EDUCACIÓN EN RIESGO DE MINAS A LA COMUNIDAD DE LOS MUNICIPIOS ASIGNADOS A LA BRIGADA DE INGENIEROS DE DESMINADO HUMANITARIO</t>
  </si>
  <si>
    <t>IMPORTADORA Y DISTRIBUIDORA DE COLOMBIA S.A.S. IMDICOL S.A.S</t>
  </si>
  <si>
    <t>ADQUISICIÓN DE ELEMENTOS DE PROTECCIÓN PERSONAL, VISERA DE DESMINADO HUMANITARIO CON DESTINO A LA BRIGADA DE INGENIEROS DESMINADO HUMANITARIO No.1, DE ACUERDO CON LA ESPECIFICACIÓN TÉCNICA No. JEMPP-CEDE4-DIETE-ET-02078/ING-1, DEL DEPARTAMENTO DE LOGÍSTICA DEL EJERCITO NACIONAL, QUE HACEN PARTE INTEGRAL DEL PROCESO.</t>
  </si>
  <si>
    <t>CO1.PCCNTR.3753388</t>
  </si>
  <si>
    <t>OSCAR MAURICIO ROJAS BULLA</t>
  </si>
  <si>
    <t>mauriciorojas35@gmail.com</t>
  </si>
  <si>
    <t>CO1.PCCNTR.3771735</t>
  </si>
  <si>
    <t>UNIVERSIDAD DE LA SABANA</t>
  </si>
  <si>
    <t>"PRESTACIÓN DE SERVICIOS PARA LA REALIZACIÓN DE CURSOS VIRTUALES DE ENSEÑANZA DEL IDIOMA ESPAÑOL COMO LENGUA EXTRANJERA (ELE) PARA DIFUNDIR Y PROMOVER LA HISTORIA Y CULTURA COLOMBIANA, DIRIGIDOS A DIPLOMÁTICOS, SERVIDORES PÚBLICOS Y OCIOS ESTRATÉGICOS DE PAÍSES NO HISPANOHABLANTES DE ASIA, EURASIA, ÁFRICA, AMÉRICA Y EL CARIBE, DE ACUERDO CON LAS ESPECIFICACIONES TÉCNICAS ESTABLECIDAS</t>
  </si>
  <si>
    <t>CO1.PCCNTR.3803137</t>
  </si>
  <si>
    <t>SONIA MARCELA VEGA FIGUEREDO</t>
  </si>
  <si>
    <t>smarcevega15@gmail.com</t>
  </si>
  <si>
    <t>PRESTACION DE SERVICIOS DE APOYO A LA GESTIÓN, SEGUIMIENTO CONSOLIDACIÓN Y ANALISIS DE LOS SOPRTES DE LOS CONTROLES DE LA NORMA ISO 27001:2013 PARA LA AGENCIA PRESIDENCIAL DE COOPERACIÓN INTERNACIONAL DE COLOMBIA, APC-COLOMBIA</t>
  </si>
  <si>
    <t>CO1.PCCNTR.3811261</t>
  </si>
  <si>
    <t>ALGOAP SAS</t>
  </si>
  <si>
    <t>PRESTACIÓN DE SERVICIOS DE TRADUCCIÓN E INTERPRETACIÓN SIMULTÁNEA, CONSECUTIVA, SUSURRADA DE FORMA PRESENCIAL EN COLOMBIA Y ALGUNOS PAÍSES DEL CARIBE Y/O VIRTUAL; Y TRADUCCIÓN DE DOCUMENTOS, PARA LA AGENCIA PRESIDENCIAL DE COOPERACIÓN INTERNACIONAL DE COLOMBIA APC COLOMBIA</t>
  </si>
  <si>
    <t>CO1.PCCNTR.3833637</t>
  </si>
  <si>
    <t>PRESTAR POR SUS PROPIOS MEDIOS, CON PLENA AUTONOMÍA TÉCNICA Y ADMINISTRATIVA, LOS SERVICIOS PROFESIONALES A LA AGENCIA PRESIDENCIAL DE COOPERACIÓN INTERNACIONAL APC-COLOMBIA, PARA LA ELABORACIÓN Y DIFUSIÓN DE PRODUCTOS QUE PROMUEVAN LA GESTIÓN DEL CONOCIMIENTO DE LA CSS ENTRE APC-COLOMBIA Y SUS SOCIOS, ASI COMO LA ELABORACIÓN, VIRTUALIZACIÓN Y ADMINISTRACIÓN DE CURSOS CORTOS DIRIGIDOS A FORTALECER EL OBSERVATORIO DE COOPERACIÓN INTERNACIONAL EN EL COMPONENTE DE COPERACIÓN SUR-SUR Y TRIANGULAR</t>
  </si>
  <si>
    <t xml:space="preserve">	CO1.PCCNTR.3845699</t>
  </si>
  <si>
    <t xml:space="preserve">OK </t>
  </si>
  <si>
    <t>PRESTAR LOS SERVICIOS PROFESIONALES PARA LA IMPLEMENTACIÓN DE HERRAMIENTAS Y CONTROLES DEL SISTEMA DE LA SEGURIDAD DE LA INFORMACIÓN DE LA AGENCIA PRESIDENCIAL DE COOPERACIÓN INTERNACIONAL DE COLOMBIA, APC-COLOMBIA.</t>
  </si>
  <si>
    <t>CO1.PCCNTR.3845109</t>
  </si>
  <si>
    <t>JAVIER CERA</t>
  </si>
  <si>
    <t>NO PERMITE VINCULAR EL CONTRATO</t>
  </si>
  <si>
    <t>PRESTAR A LA DIRECCIÓN DE GESTIÓN DE DEMANDA DE APC COLOMBIA POR SUS PROPIOS MEDIOS, CON PLENA AUTONOMÍA TÉCNICA Y ADMINISTRATIVA, LOS SERVICIOS PROFESIONALES PARA REALIZAR LA BÚSQUEDA DE RECURSOS DE COOPERACIÓN INTERNACIONAL NO REEMBOLSABLE DE LAS FUENTES MULTILATERALES, RELACIONAMIENTO CON NUEVOS ACTORES DE COOPERACIÓN, SEGUIMIENTO A PROYECTOS DE DESARROLLO, RESPUESTAS RELACIONADAS CON SOLICITUDES EXTERNAS Y CERTIFICADOS DE UTILIDAD COMÚN, Y DEMÁS TEMAS REQUERIDOS POR LA DIRECCIÓN DE GESTIÓN DE DEMANDA</t>
  </si>
  <si>
    <t>CO1.PCCNTR.3845450</t>
  </si>
  <si>
    <t>PRESTAR CON SUS PROPIOS MEDIOS, CON PLENA AUTONOMÍA TÉCNICA Y ADMINISTRATIVA PARA LA AGENCIA PRESIDENCIAL DE COOPERACIÓN INTERNACIONAL DE COLOMBIA, LOS SERVICIOS PROFESIONALES PARA DESARROLLAR LAS ACTIVIDADES RELACIONADAS CON EL DESARROLLO DE LOS INTERCAMBIOS COL-COL, CON ESPECIAL ÉNFASIS EN LA IMPLEMENTACIÓN DE HERRAMIENTAS DE RECOLECCIÓN DE INFORMACIÓN Y DOCUMENTACIÓN DE DICHOS EVENTOS, EN EL MARCO DEL PROCEDIMIENTO DE SISTEMATIZACIÓN ESTABLECIDO PARA TAL FIN, Y APOYO A LOS PROCESOS DE ARTICULACIÓN Y COORDINACIÓN TERRITORIAL</t>
  </si>
  <si>
    <t>CO1.PCCNTR.3851107</t>
  </si>
  <si>
    <t>C-0208-1000-7-0-0208011-03</t>
  </si>
  <si>
    <t>CO1.PCCNTR.3855132</t>
  </si>
  <si>
    <t>PRESTAR, POR SUS PROPIOS MEDIOS, CON PLENA AUTONOMÍA TÉCNICA Y ADMINISTRATIVA PARA LA AGENCIA PRESIDENCIAL DE COOPERACIÓN INTERNACIONAL DE COLOMBIA, APC-COLOMBIA, LOS SERVICIOS PROFESIONALES QUE PERMITAN LA IMPLEMENTACIÓN DE LA ESTRATEGIA DE ARTICULACIÓN ENTRE LA COOPERACIÓN INTERNACIONAL Y EL SISTEMA NACIONAL DE COMPETITIVIDAD E INNOVACIÓN; EL DESARROLLO DE PROYECTOS EN EL MARCO DE LA ESTRATEGIA DE ALIANZAS MULTIACTOR; EL APOYO TÉCNICO A CONVOCATORIAS DE LA COOPERACIÓN INTERNACIONAL; ASÍ COMO EL ACOMPAÑAMIENTO Y ASESORÍA EN LA IMPLEMENTACIÓN Y SEGUIMIENTO DE INCIATIVAS DE COOPERACIÓN INTERNACIONAL, EN EL MARCO DE LOS PLANES DE TRABAJO CON LOS SECTORES DE MINAS Y ENERGÍA, TRANSPORTE Y AGRICULTURA Y CON LOS TERRITORIOS ASIGNADOS QUE SE DESPRENDEN DE LA ENCI 2019-2022</t>
  </si>
  <si>
    <t>CO1.PCCNTR.3852316</t>
  </si>
  <si>
    <t>PRESTAR, POR SUS PROPIOS MEDIOS, CON PLENA AUTONOMÍA TÉCNICA Y ADMINISTRATIVA A LA DIRECCIÓN DE COORDINACIÓN INTERINSTITUCIONAL DE LA AGENCIA PRESIDENCIAL DE COOPERACIÓN INTERNACIONAL DE COLOMBIA APC-COLOMBIA, LOS SERVICIOS PROFESIONALES PARA APOYAR JURÍDICAMENTE LAS ETAPAS DE PRIORIZACIÓN Y SEGUIMIENTO DE LOS CONTRATOS Y/O CONVENIOS QUE SE DERIVEN DEL PROYECTO DE CONTRAPARTIDA NACIONAL</t>
  </si>
  <si>
    <t>CO1.PCCNTR.3855502</t>
  </si>
  <si>
    <t>PRESTAR POR SUS PROPIOS MEDIOS CON PLENA AUTONOMÍA TÉCNICA Y ADMINISTRATIVA A LA AGENCIA PRESIDENCIAL DE COOPERACIÓN INTERNACIONAL DE COLOMBIA, APC- COLOMBIA, LOS SERVICIOS DE APOYO A LA GESTIÓN, EN LOS PROCESOS JURÍDICOS Y ADMINISTRATIVOS QUE EL GRUPO DE GESTIÓN CONTRACTUAL REQUIERA</t>
  </si>
  <si>
    <t>CO1.PCCNTR.3855209</t>
  </si>
  <si>
    <t>CRISTHIAN JOSE LEON DURAN</t>
  </si>
  <si>
    <t>CRISTHIANLD89@HOTMAIL</t>
  </si>
  <si>
    <t>PRESTAR, POR SUS PROPIOS MEDIOS, CON PLENA AUTONOMÍA TÉCNICA Y ADMINISTRATIVA A LA DIRECCIÓN DE COORDINACIÓN INTERINSTITUCIONAL DE LA AGENCIA PRESIDENCIAL DE COOPERACIÓN INTERNACIONAL DE COLOMBIA APC-COLOMBIA, LOS SERVICIOS PROFESIONALES PARA APOYAR JURÍDICAMENTE LAS ETAPAS DE PRIORIZACIÓN Y SEGUIMIENTO DE LOS CONTRATOS Y/O CONVENIOS QUE SE DERIVEN DEL PROYECTO DE CONTRAPARTIDA NACIONAL.</t>
  </si>
  <si>
    <t>CO1.PCCNTR.3857063</t>
  </si>
  <si>
    <t xml:space="preserve">
PRESTAR POR SUS PROPIOS MEDIOS Y CON PLENA AUTONOMÍA TÉCNICA Y ADMINISTRATIVA, LOS SERVICIOS PROFESIONALES A LA AGENCIA PRESIDENCIAL DE COOPERACIÓN INTERNACIONAL DE COLOMBIA, APC-COLOMBIA, PARA LA ELABORACIÓN DE PRODUCTOS DE CONOCIMIENTO DIRIGIDOS A FORTALECER EL OBSERVATORIO DE COOPERACIÓN INTERNACIONAL EN EL COMPONENTE DE COOPERACIÓN SUR-SUR Y TRIANGULAR, APOYAR EL SEGUIMIENTO Y EJECUCIÓN DE LAS ALIANZAS ESTRATÉGICAS DE LA DIRECCIÓN DE OFERTA Y CONTRIBUIR A LAS ESTRATEGIAS DE POSICIONAMIENTO DE APC-COLOMBIA EN ESCENARIOS INTERNACIONALES COMO SOCIO DEL SUR GLOBAL</t>
  </si>
  <si>
    <t xml:space="preserve">	CO1.PCCNTR.3855980</t>
  </si>
  <si>
    <t xml:space="preserve">
PRESTAR POR SUS PROPIOS MEDIOS CON PLENA AUTONOMÍA TÉCNICA Y ADMINISTRATIVA A LA AGENCIA PRESIDENCIAL DE COOPERACIÓN INTERNACIONAL DE COLOMBIA, APC- COLOMBIA, LOS SERVICIOS DE DIGITALIZACIÓN E INDEXACIÓN DEL ARCHIVO CENTRAL.</t>
  </si>
  <si>
    <t>CO1.PCCNTR.3863942</t>
  </si>
  <si>
    <t>ok</t>
  </si>
  <si>
    <t>PRESTAR, POR SUS PROPIOS MEDIOS, CON PLENA AUTONOMÍA TÉCNICA Y ADMINISTRATIVA LOS SERVICIOS PROFESIONALES PARA REALIZAR LAS ACTIVIDADES DE GESTIÓN Y SEGUIMIENTO A LAS OBRAS DE LAS VÍAS REGIONALES Y TERCIARIAS QUE SE ESTÁN DESARROLLANDO EN EL MARCO DEL PROGRAMA CATATUMBO SOSTENIBLE Y EN EL DESARROLLO DE LA SOSTENIBILIDAD OPERACIONAL DE LA BRIGADA DE DESMINADO HUMANITARIO BRDEH Y DEMÁS OBRAS CIVILES QUE SE EJECUTEN EN EL MARCO DE DONACIONES DE COOPERACIÓN INTERNACIONAL.</t>
  </si>
  <si>
    <t>CO1.PCCNTR.3857293</t>
  </si>
  <si>
    <t xml:space="preserve">	CO1.PCCNTR.3864381</t>
  </si>
  <si>
    <t>PRESTAR POR SUS PROPIOS MEDIOS CON PLENA AUTONOMÍA TÉCNICA Y ADMINISTRATIVA A LA AGENCIA PRESIDENCIAL DE COOPERACIÓN INTERNACIONAL DE COLOMBIA, APC- COLOMBIA, LOS SERVICIOS PROFESIONALES COMO ABOGADO, EN LAS ACTIVIDADES CONTRACTUALES EN ESPECIAL PROCESOS ADMINISTRATIVOS SANCIONATORIOS POR PRESUNTO INCUMPLIMIENTO QUE SE REQUIERAN EN EL GRUPO DE GESTIÓN CONTRACTUAL.L</t>
  </si>
  <si>
    <t>CO1.PCCNTR.3863934</t>
  </si>
  <si>
    <t>fer.velmont@gmail.com</t>
  </si>
  <si>
    <t xml:space="preserve">PRESTAR POR SUS PROPIOS MEDIOS, CON PLENA AUTONOMÍA TÉCNICA Y ADMINISTRATIVA, LOS SERVICIOS DE APOYO A LA GESTIÓN EN DISEÑO, COMUNICACIÓN VISUAL Y ESTRATÉGICA, VISUALIZACIÓN Y POSICIONAMIENTO DE LA GESTIÓN DE LA AGENCIA EN LOS DIFERENTES ESCENARIOS PÚBLICOS Y PRIVADOS. </t>
  </si>
  <si>
    <t>CO1.PCCNTR.3865736</t>
  </si>
  <si>
    <t xml:space="preserve">PRESTAR POR SUS PROPIOS MEDIOS CON PLENA AUTONOMÍA TÉCNICA Y ADMINISTRATIVA LOS SERVICIOS PROFESIONALES, BRINDANDO ACOMPAÑAMIENTO A LA DIRECCIÓN ADMINISTRATIVA Y FINANCIERA - GRUPO DE SERVICIOS ADMINISTRATIVOS EN CUANTO A LIQUIDACIÓN DE CONTRATOS Y/O ÓRDENES DE COMPRA, APOYO EN LA REVISIÓN DE LA DOCUMENTACIÓN PARA LEGALIZACIÓN DE LA CAJA MENOR, APOYO EN LA REVISIÓN Y AJUSTE DE LA PARAMETRIZACIÓN CONTABLE DEL SISTEMA DE INFORMACIÓN SOFÍA MÓDULOS (ALMACÉN Y ACTIVOS FIJOS) Y APOYO EN LA ACTUALIZACIÓN DE LA DOCUMENTACIÓN DEL PROCESO GESTIÓN DE SERVICIOS GENERALES.
</t>
  </si>
  <si>
    <t>CO1.PCCNTR.3863978</t>
  </si>
  <si>
    <t>PRESTAR POR SUS PROPIOS MEDIOS CON PLENA AUTONOMÍA TÉCNICA Y ADMINISTRATIVA A LA AGENCIA PRESIDENCIAL DE COOPERACIÓN INTERNACIONAL DE COLOMBIA, APC- COLOMBIA, LOS SERVICIOS PROFESIONALES PARA DESARROLLAR ACTIVIDADES CONDUCENTES A LA IMPLEMENTACIÓN DE LA POLÍTICA DE SERVICIO AL CIUDADANO</t>
  </si>
  <si>
    <t>CO1.PCCNTR.3858323</t>
  </si>
  <si>
    <t>PRESTAR POR SUS PROPIOS MEDIOS CON PLENA AUTONOMÍA TÉCNICA Y ADMINISTRATIVA, LOS SERVICIOS DE ACOMPAÑAMIENTO JURÍDICO EN MATERIA ADMINISTRATIVA Y CONTRACTUAL A LA DIRECCIÓN GENERAL Y LA DIRECCIÓN ADMINISTRATIVA Y FINANCIERA DE LA AGENCIA PRESIDENCIAL DE COOPERACIÓN INTERNACIONAL DE COLOMBIA, APC- COLOMBIA.</t>
  </si>
  <si>
    <t>CO1.PCCNTR.3866961</t>
  </si>
  <si>
    <t>ADRIANA MARIA JARAMILLO GIRALDO</t>
  </si>
  <si>
    <t>adritajara@gmail.com</t>
  </si>
  <si>
    <t>PRESTAR POR SUS PROPIOS MEDIOS, CON PLENA AUTONOMÍA TÉCNICA Y ADMINISTRATIVA, LOS SERVICIOS PROFESIONALES COMO PUBLICISTA PARA EL FORTALECIMIENTO DE LAS REDES SOCIALES DE LA AGENCIA Y LA SEDE ELECTRÓNICA EN COORDINACIÓN CON EL SUPERVISOR.</t>
  </si>
  <si>
    <t>CO1.PCCNTR.3865480</t>
  </si>
  <si>
    <t>PRESTAR A LA DIRECCIÓN DE GESTIÓN DE DEMANDA DE APC-COLOMBIA POR SUS PROPIOS MEDIOS, CON PLENA AUTONOMÍA TÉCNICA Y ADMINISTRATIVA, LOS SERVICIOS DE APOYO A GESTIÓN PARA REALIZAR REGISTRO, VERIFICACIÓN Y ANÁLISIS DE DATOS EN EL SISTEMA CÍCLOPE, Y PRODUCCIÓN DE INFORMACIÓN TÉCNICA DE COOPERACIÓN INTERNACIONAL NO REEMBOLSABLE QUE RECIBE EL PAÍS; ASÍ COMO GESTIONAR Y HACER SEGUIMIENTO A FUENTES OFICIALES Y NO OFICIALES DE COOPERACIÓN INTERNACIONAL QUE SEAN ACORDADAS, Y DEMÁS TEMAS ASIGNADOS POR LA DIRECCIÓN DE GESTIÓN DE DEMANDA DE COOPERACIÓN INTERNACIONAL</t>
  </si>
  <si>
    <t>CO1.PCCNTR.3869886</t>
  </si>
  <si>
    <t>PRESTAR A APC-COLOMBIA POR SUS PROPIOS MEDIOS, CON PLENA AUTONOMÍA TÉCNICA Y ADMINISTRATIVA, LOS SERVICIOS DE APOYO A LA DIRECCIÓN GENERAL, EN ADELANTAR LABORES DE APOYO A LA GESTIÓN DE LOS PROCESOS, RELACIONADAS CON LA ATENCIÓN AL USUARIO EXTERNO E INTERNO, LA GESTIÓN DOCUMENTAL Y LA GESTIÓN DE LA INFORMACIÓN Y LAS COMUNICACIONES.</t>
  </si>
  <si>
    <t>CO1.PCCNTR.3872027</t>
  </si>
  <si>
    <t>PRESTAR LOS SERVICIOS PROFESIONALES EN LA DIRECCIÓN DE GESTIÓN DE DEMANDA DE COOPERACIÓN INTERNACIONAL DE APC-COLOMBIA, REALIZAR GESTIÓN DE LA COOPERACIÓN INTERNACIONAL ENFOCADO EN LA BÚSQUEDA DE RECURSOS, SEGUIMIENTO A PROYECTOS, APOYO EN NEGOCIACIONES DE LOS MARCOS PAÍS DE FUENTES DE ALTA COMPLEJIDAD ASIGNADAS, APOYANDO LA GESTIÓN QUE SOBRE PROGRAMAS, PROYECTOS Y COMPROMISOS CON CADA UNA DE ELLAS. ASIMISMO, APOYAR LA GESTIÓN QUE REALIZA LA DIRECCIÓN TÉCNICA RESPECTO A LA IDENTIFICACIÓN DE CONVOCATORIAS, REGISTRO DE PROYECTOS, BÚSQUEDA E IDENTIFICACIÓN DE NUEVOS MECANISMOS DE COOPERACIÓN Y APOYO EN OTRAS INICIATIVAS QUE APUNTEN AL FORTALECIMIENTO TÉCNICO Y DE IMAGEN DE LA AGENCIA</t>
  </si>
  <si>
    <t>CO1.PCCNTR.3875881</t>
  </si>
  <si>
    <t>PRESTAR A APC-COLOMBIA, POR SUS PROPIOS MEDIOS, CON PLENA AUTONOMÍA TÉCNICA Y ADMINISTRATIVA, LOS SERVICIOS PROFESIONALES PARA LA REVISIÓN, REGISTRO Y ACTUALIZACIÓN DE LA INFORMACIÓN DE PROGRAMAS O PROYECTOS EN EL SISTEMA DE INFORMACIÓN CICLOPE Y EN LAS BASES DE DATOS DERIVADAS; LA GESTIÓN CON OPORTUNIDAD Y CALIDAD DE LAS SOLICITUDES DE CERTIFICADOS DE UTILIDAD COMÚN QUE LE SEAN ASIGNADAS, ASÍ COMO BRINDAR APOYO TÉCNICO EN LAS DIFERENTES ACTIVIDADES ASOCIADAS LA GESTIÓN DE AYUDA OFICIAL AL DESARROLLO</t>
  </si>
  <si>
    <t>CO1.PCCNTR.3885627</t>
  </si>
  <si>
    <t>MARIA ALEJANDRA CHAVEZ</t>
  </si>
  <si>
    <t>chavesgonzalezm3@gmail.com</t>
  </si>
  <si>
    <t>CO1.PCCNTR.3885247</t>
  </si>
  <si>
    <t>LAURA SOFIA VENECIA</t>
  </si>
  <si>
    <t>LAURAVENECIA26@GMAIL.COM</t>
  </si>
  <si>
    <t>“PRESTAR A APC-COLOMBIA, POR SUS PROPIOS MEDIOS, CON PLENA AUTONOMÍA TÉCNICA Y ADMINISTRATIVA, LOS SERVICIOS PROFESIONALES PARA LA REVISIÓN, REGISTRO Y ACTUALIZACIÓN DE LA INFORMACIÓN DE PROGRAMAS O PROYECTOS EN EL SISTEMA DE INFORMACIÓN CICLOPE Y EN LAS BASES DE DATOS DERIVADAS; LA GESTIÓN CON OPORTUNIDAD Y CALIDAD DE LAS SOLICITUDES DE CERTIFICADOS DE UTILIDAD COMÚN QUE LE SEAN ASIGNADAS, ASÍ COMO BRINDAR APOYO TÉCNICO EN LAS DIFERENTES ACTIVIDADES ASOCIADAS LA GESTIÓN DE AYUDA OFICIAL AL DESARROLLO</t>
  </si>
  <si>
    <t xml:space="preserve">	CO1.PCCNTR.3885273</t>
  </si>
  <si>
    <t xml:space="preserve">SUMINISTROS OBRAS Y SISTEMAS SAS. </t>
  </si>
  <si>
    <t>CONTRATAR LA RENOVACIÓN DE LAS LICENCIAS DE SOFTWARE Y SOPORTE PARA EL ADECUADO FUNCIONAMIENTO DE LOS SERVICIOS TECNOLÓGICOS DE LA AGENCIA PRESIDENCIAL DE COOPERACIÓN INTERNACIONAL DE COLOMBIA, APC- COLOMBIA</t>
  </si>
  <si>
    <t>CO1.PCCNTR.3886491</t>
  </si>
  <si>
    <t>PRESTAR LOS SERVICIOS PROFESIONALES PARA REALIZAR ACTIVIDADES DE APOYO EN TEMAS RELACIONADOS CON LA INFRAESTRUCTURA TECNOLÓGICOS, BASE DE DATOS, APLICACIONES E ISO 27001 ASOCIADAS AL PROYECTO DE FORTALECIMIENTO TECNOLÓGICAS DE LA INFORMACIÓN EN APC-COLOMBIA.</t>
  </si>
  <si>
    <t>CO1.PCCNTR.3907141</t>
  </si>
  <si>
    <t>PRESTAR POR SUS PROPIOS MEDIOS CON PLENA AUTONOMÍA TÉCNICA Y ADMINISTRATIVA LOS SERVICIOS DE INTERPRETACIÓN Y TRADUCCIÓN A LENGUA DE SEÑAS COLOMBIANA A LA AGENCIA PRESIDENCIAL DE COOPERACIÓN INTERNACIONAL DE COLOMBIA, APC-COLOMBIA, EN CUMPLIMENTO A LA RESOLUCIÓN 1519 DE 2020.</t>
  </si>
  <si>
    <t>CO1.PCCNTR.3926938</t>
  </si>
  <si>
    <t>ROYAL PARK SAS</t>
  </si>
  <si>
    <t>PRESTACIÓN DE SERVICIOS COMO OPERADOR LOGÍSTICO PARA LA ORGANIZACIÓN Y EJECUCIÓN DE EVENTOS A NIVEL NACIONAL Y ACTIVIDADES NACIONALES O INTERNACIONALES QUE PROGRAMEN LAS DIRECCIONES DE OFERTA DE COOPERACIÓN INTERNACIONAL Y COORDINACIÓN INTERINSTITUCIONAL DE LA AGENCIA PRESIDENCIAL DE COOPERACIÓN INTERNACIONAL DE COLOMBIA (APC – COLOMBIA) EN EL MARCO DE SU MISIONALIDAD.</t>
  </si>
  <si>
    <t>CO1.PCCNTR.3930346</t>
  </si>
  <si>
    <t>MGD SAS</t>
  </si>
  <si>
    <t>ADQUISICIÓN DE REPUESTOS PARA LOS DETECTORES DE METAL MINELAB ASIGNADOS A LA BRIGADA DE INGENIEROS DE DESMINADO HUMANITARIO, SEGÚN ESEPCIFICACION TECNICA No. JEMPP-CEDE10-COING-BRDEH1-ET-02653/ING-00 DEL DEPARTAMENTO DE LOGISTICA DEL EJÉRCITO NACIONAL QUE HACE PARTE INTEGRAL DEL PROCESO</t>
  </si>
  <si>
    <t xml:space="preserve">	CO1.PCCNTR.3937342</t>
  </si>
  <si>
    <t>SEGNAL SAS</t>
  </si>
  <si>
    <t>ADQUISICIÓN DE REPUESTOS MARCA VALLON PARA LOS DETECTORES DE METALES ASIGNADOS A LA BRIGADA DE DESMINADO HUMANITARIO N°1, SEGÚN ESPECIFICACIÓN TÉCNICA “REPUESTOS PARA DETECTORES DE METALES N°. JEMPP-CEDE10–DINCO-COING-CENAM-ET-01689/ING-1” DEL DEPARTAMENTO DE LOGÍSTICA DEL EJERCITO NACIONAL QUE HACE PARTE INTEGRAL DEL PROCESO</t>
  </si>
  <si>
    <t>CO1.PCCNTR.3942578</t>
  </si>
  <si>
    <t>PRESTAR SERVICIOS PROFESIONALES PARA EL APOYO TÉCNICO EN EL SEGUIMIENTO DE LOS RECURSOS DONADOS POR LA FUNDACIÓN HOWARD G. BUFFETT, A TRAVÉS DEL ACUERDO DE SUBVENCIÓN FIRMADO EL 8 DE SEPTIEMBRE DE 2020 EN RELACIÓN A LA CONSTRUCCIÓN DE VÍAS REGIONALES Y TERCIARIAS EN LA ZONA DEL CATATUMBO Y DEMÁS OBRAS CIVILES QUE SE DERIVEN DE DONACIONES DE COOPERACIÓN INTERNACIONAL.</t>
  </si>
  <si>
    <t xml:space="preserve">	CO1.PCCNTR.3957021</t>
  </si>
  <si>
    <t>MAB INGENIERIA DE VALOR S.A.</t>
  </si>
  <si>
    <t>INTERVENTORIA TECNICA, ADMINISTRATIVA, FINANCIERA Y AMBIENTAL PARA LA PAVIMENTACIÓN DEL CORREDOR VIAL TIBÚ - LA GABARRA, SECTOR PR 39+730 al PR 40+730, LOCALIZADO EN EL MUNICIPIO DE TIBÚ, DEPARTAMENTO DE NORTE DE SANTANDER.</t>
  </si>
  <si>
    <t>CO1.PCCNTR.3972931</t>
  </si>
  <si>
    <t>RAYCO S.A. RODRIGO ARISTIZABAL &amp;
CIA. S.A</t>
  </si>
  <si>
    <t xml:space="preserve"> ADQUISICIÓN DE REPUESTOS Y ACCESORIOS DE EQUIPOS DE COMUNICACIONES CON DESTINO A LA BRIGADA DE DESMINADO HUMANITARIO</t>
  </si>
  <si>
    <t>CO1.PCCNTR.3993053</t>
  </si>
  <si>
    <t>NOMBRE O RAZON SOCIAL</t>
  </si>
  <si>
    <t>DIGITO E VERIFICACION</t>
  </si>
  <si>
    <t>FECHA DE SUSCRIPCION</t>
  </si>
  <si>
    <t xml:space="preserve">FECHA TERMINACION INICIAL </t>
  </si>
  <si>
    <t xml:space="preserve">FECHA TERMINACIÓN 1 PRORROGA </t>
  </si>
  <si>
    <t xml:space="preserve">FECHA TERMINACIÓN 2 PRORROGA </t>
  </si>
  <si>
    <t>LUGAR DE EJECUCION</t>
  </si>
  <si>
    <t>C.C. SUPERVISOR</t>
  </si>
  <si>
    <t>DESIGNACIÓN</t>
  </si>
  <si>
    <t>FECHA</t>
  </si>
  <si>
    <t>PLAZO</t>
  </si>
  <si>
    <t>VALOR</t>
  </si>
  <si>
    <t>PERIOCIDAD DE INFORMES</t>
  </si>
  <si>
    <t>DESTINO CARPETA</t>
  </si>
  <si>
    <t>REPORTADO SIRECI</t>
  </si>
  <si>
    <t>OBSERVACION</t>
  </si>
  <si>
    <t xml:space="preserve">ORGANIZACIÓN TERPEL S.A. </t>
  </si>
  <si>
    <t>JORGE ANDRES RIOS GOMEZ</t>
  </si>
  <si>
    <t xml:space="preserve">BOGOTA D.C </t>
  </si>
  <si>
    <t xml:space="preserve">ACUERDO MARCO </t>
  </si>
  <si>
    <t xml:space="preserve">ORDEN DE COMPRA </t>
  </si>
  <si>
    <t>CONTRATAR EL SUMINISTRO DE COMBUSTIBLE PARA EL PARQUE AUTOMOTOR DE LA AGENCIA PRESIDENCIAL DE COOPERACIÓN INTERNACIONAL DE COLOMBIA APC-COLOMBIA</t>
  </si>
  <si>
    <t>VIGENTE</t>
  </si>
  <si>
    <t xml:space="preserve">MENSUAL </t>
  </si>
  <si>
    <t xml:space="preserve">ARCHIVO GESTION DOCUMENTAL </t>
  </si>
  <si>
    <t>SODEXO S.A.</t>
  </si>
  <si>
    <t>SUMINISTRO DE COMBUSTIBLE, GASOLINA CORRIENTE Y ACPM CON DESTINO A LA BRIGADA DE INGENIEROS DE DESMINADO HUMANITARIO DEL EJERCITO NACIONAL Y S UNIDAD TÁCTICA BIDES 7, UBICADA EN EL CORREGIMIENTO DE VENECIA - MUMICIPIO DE FLORENCIA - CAQUETA</t>
  </si>
  <si>
    <t>CORREGIMIENTO DE VENECIA - MUMICIPIO DE FLORENCIA - CAQUETA</t>
  </si>
  <si>
    <t>SUMINISTRO DE COMBUSTIBLE, GASOLINA CORRIENTE Y ACPM CON DESTINO A LA BRIGADA DE INGENIEROS DE DESMINADO HUMANITARIO DEL EJERCITO NACIONAL Y S UNIDAD TÁCTICA BIDES 7, UBICADA EN EL MUNICIPIO DE LEBRIJA SANTANDER</t>
  </si>
  <si>
    <t>LEBRIJA SANTANDER</t>
  </si>
  <si>
    <t>SUMINISTRO DE COMBUSTIBLE, GASOLINA CORRIENTE Y ACPM CON DESTINO A LA BRIGADA DE INGENIEROS DE DESMINADO HUMANITARIO DEL EJERCITO NACIONAL Y S UNIDAD TÁCTICA BIDES 7, UBICADA EN EL MUNICIPIO DE CUBARRAL META</t>
  </si>
  <si>
    <t>CUBARRAL META</t>
  </si>
  <si>
    <t>SUMINISTRO DE COMBUSTIBLE, GASOLINA CORRIENTE Y ACPM CON DESTINO A LA BRIGADA DE INGENIEROS DE DESMINADO HUMANITARIO DEL EJERCITO NACIONAL Y S UNIDAD TÁCTICA BIDES 7, UBICADA EN EL MUNICIPIO DE VILLA GARZON PUTUMAYO</t>
  </si>
  <si>
    <t>VILLA GARZON PUTUMAYO</t>
  </si>
  <si>
    <t>SUMINISTRO DE COMBUSTIBLE, GASOLINA CORRIENTE Y ACPM CON DESTINO A LA BRIGADA DE INGENIEROS DE DESMINADO HUMANITARIO DEL EJERCITO NACIONAL Y S UNIDAD TÁCTICA BIDES 7, UBICADA EN EL MUNICIPIO DE POPAYAN CAUCA</t>
  </si>
  <si>
    <t>POPAYAN CAUCA</t>
  </si>
  <si>
    <t>SUMINISTRO DE COMBUSTIBLE, GASOLINA CORRIENTE Y ACPM CON DESTINO A LA BRIGADA DE INGENIEROS DE DESMINADO HUMANITARIO DEL EJERCITO NACIONAL Y S UNIDAD TÁCTICA BIDES 7, UBICADA EN EL MUNICIPIO DE SAN CARLOS ANTIOQUIA</t>
  </si>
  <si>
    <t>SAN CARLOS ANTIOQUIA</t>
  </si>
  <si>
    <t>SUMINISTRO DE COMBUSTIBLE, GASOLINA CORRIENTE Y ACPM CON DESTINO A LA BRIGADA DE INGENIEROS DE DESMINADO HUMANITARIO DEL EJERCITO NACIONAL Y S UNIDAD TÁCTICA BIDES 7, UBICADA EN EL MUNICIPIO DE MELGAR TOLIMA</t>
  </si>
  <si>
    <t>MELGAR TOLIMA</t>
  </si>
  <si>
    <t>SUMINISTRO DE COMBUSTIBLE, GASOLINA CORRIENTE Y ACPM CON DESTINO A LA BRIGADA DE INGENIEROS DE DESMINADO HUMANITARIO DEL EJERCITO NACIONAL Y S UNIDAD TÁCTICA BIDES 7, UBICADA EN EL MUNICIPIO DE CHAPARRAL TOLIMA</t>
  </si>
  <si>
    <t>CHAPARRAL TOLIMA</t>
  </si>
  <si>
    <t>ASEGURADORA SOLIDARIA DE COLOMBIA LTDA</t>
  </si>
  <si>
    <t>HECTOR FERNANDO CORTES SAAVEDRA</t>
  </si>
  <si>
    <t>ADQUISICIÓN DE POLIZA TODO RIESGO PARA CINCUENTA Y TRES (53) VEHICULOS DEL PARQUE AUTOMOTOR DE LA BRIGADA DE DESMINADO HUMANITARIO N°1</t>
  </si>
  <si>
    <t>TERMINADO</t>
  </si>
  <si>
    <t>CASALIMPIA S.A.</t>
  </si>
  <si>
    <t>PEDRO FELIPE ESTRADA RESTREPO</t>
  </si>
  <si>
    <t>CONTRATAR SERVICIO INTEGRAL DE ASEO, CAFETERÍA Y MANTENIMIENTO PARA LAS INSTALACIONES DONDE FUNCIONA LA AGENCIA PRESIDENCIAL DE COOPERACIÓN INTERNACIONAL DE COLOMBIA APC – COLOMBIA.</t>
  </si>
  <si>
    <t>PANAMERICANA LIBRERÍA Y PAPELERÍA S.A.</t>
  </si>
  <si>
    <t>CARLOS ALBERTO FRANCO RIOS</t>
  </si>
  <si>
    <t>ADQUISICIÓN DISPOSITIVO PORTATIL PARA REALIZAR ACTIVIDADES DE CAMPO DE LA DIRECCIÓN GENERAL DE LA AGENCIA PRESIDENCIAL DE COOPERACIÓN INTERNACIONAL DE COLOMBIA APC-COLOMBIA</t>
  </si>
  <si>
    <t>COLOMBIANA DE COMERCIO S.A. Y/O ALKOSTO S.A.</t>
  </si>
  <si>
    <t>JAIME DE JESUS ARANGO HERRERA</t>
  </si>
  <si>
    <t>UNION TEMPORAL DELL EMC (DELL COLOMBIA INC NIT 830035246-7 Y EMC INFORMATION SYSTEMS COLOMBIA LTDA NIT 900129331-3)</t>
  </si>
  <si>
    <t>GERMAN FELIPE NIETO JAIMES</t>
  </si>
  <si>
    <t>ADQUISICIÓN Y RENOVACIÓN DE LICENCIAS DE MICROSOFT, PARA LA AGENCIA PRESIDENCIAL DE COOPERACIÓN INTERNACIONAL DE COLOMBIA, APC-COLOMBIA</t>
  </si>
  <si>
    <t>PANAMERICANA LIBRERÍA Y PAPELERÍA S.A</t>
  </si>
  <si>
    <t>se hace necesario la adquisición de diademas web con el fin de personalizar los servicios tecnológicos y brindar las herramientas adecuadas al personal de la Agencia con el fin de cumplir con las necesidades de atención a nuestros clientes externos e internos, para cubrir la necesidad tecnológicas de los funcionarios de APC COLOMBIA.</t>
  </si>
  <si>
    <t>CAJA COLOMBIANA DE SUBSIDIO FAMILIAR COLSUBSIDIO</t>
  </si>
  <si>
    <t>LUIS CARLOS ARANGO VELEZ</t>
  </si>
  <si>
    <t>Adquisición de elementos de papelería y útiles de oficina para la Agencia Presidencial de Cooperación Internacional - APC COLOMBIA (RESMA OFICIO Y PILAS ALKALINA)</t>
  </si>
  <si>
    <t>2,340,700.00</t>
  </si>
  <si>
    <t>MARIA ALEJANDRA HERNANDEZ</t>
  </si>
  <si>
    <t>Adquisición de elementos de papelería y útiles de oficina para la Agencia Presidencial de Cooperación Internacional - APC COLOMBIA (CARPETAS 4 ALETAS)</t>
  </si>
  <si>
    <t>4,117,500.00</t>
  </si>
  <si>
    <t xml:space="preserve">ALMACENES ÉXITO S.A. </t>
  </si>
  <si>
    <t>CARLOS MARIO GIRALDO MORENO</t>
  </si>
  <si>
    <t>Adquisición de elementos de papelería y útiles de oficina para la Agencia Presidencial de Cooperación Internacional - APC COLOMBIA (RESMAS TAMAÑO CARTA)</t>
  </si>
  <si>
    <t>4,350,000.00</t>
  </si>
  <si>
    <t>PROVEER INSTITUCIONAL SAS</t>
  </si>
  <si>
    <t>PAULO CESAR CARBAYAL LARA</t>
  </si>
  <si>
    <t>Adquisición de elementos de papelería y útiles de oficina para la Agencia Presidencial de Cooperación Internacional - APC COLOMBIA (CABLE HDMI)</t>
  </si>
  <si>
    <t>87,231.00</t>
  </si>
  <si>
    <t>UT AUTOMAYOR-CENTRODIESEL-CONTINAUTOS 2021-2024</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</si>
  <si>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3578</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</si>
  <si>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3516</t>
  </si>
  <si>
    <t>MORARCI GROUP SAS</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</si>
  <si>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3577</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</si>
  <si>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3576</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</si>
  <si>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3575</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</si>
  <si>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3574</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</si>
  <si>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3573</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</si>
  <si>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</si>
  <si>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93317</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</si>
  <si>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3568</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</si>
  <si>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3567</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</si>
  <si>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3566.</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</si>
  <si>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3564</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</si>
  <si>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3563</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</si>
  <si>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3561</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</si>
  <si>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3560</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</si>
  <si>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3559</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</si>
  <si>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3558</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</si>
  <si>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3557</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</si>
  <si>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3556</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</si>
  <si>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3555</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</si>
  <si>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3554</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</si>
  <si>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3553</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</si>
  <si>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3552</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</si>
  <si>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3551</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</si>
  <si>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3550</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</si>
  <si>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3549</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</si>
  <si>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3548</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</si>
  <si>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3547</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</si>
  <si>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3546</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</si>
  <si>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3545</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</si>
  <si>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3541</t>
  </si>
  <si>
    <t>HYUNDAUTOS SAS</t>
  </si>
  <si>
    <t>INVERSIONES EL NORTE SAS</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</si>
  <si>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3538</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</si>
  <si>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3537</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</si>
  <si>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3536</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</si>
  <si>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3535</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</si>
  <si>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3534</t>
  </si>
  <si>
    <t>UT UMG-MOTORRAD-7M</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</si>
  <si>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3533</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</si>
  <si>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3532</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</si>
  <si>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3531</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</si>
  <si>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3530</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</si>
  <si>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3529</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</si>
  <si>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3528</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</si>
  <si>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3527</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</si>
  <si>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3526</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</si>
  <si>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3523</t>
  </si>
  <si>
    <t>UT AUTOMOTRIZ 2020</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</si>
  <si>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3522</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</si>
  <si>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3521</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</si>
  <si>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3520</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</si>
  <si>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3519</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</si>
  <si>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3518</t>
  </si>
  <si>
    <t>SERVICIO DE MANTENIMIENTO PREVENTIVO Y CORRECTIVO, INCLUIDO AUTO PARTES Y MANO DE OBRA CONFORME LOS TERMINOS DEL ACUREDO MARCO DE PRECIOS CCE-286-AMP-2020 PARA LOS VEHICULOS QUE CONFORMAN EL PARQUE AUTOMOTOR DE LA BRIGADA DE INGENIEROS DE DESMINADO HUMANITARIO Y SUS UNIDADES TACTICAS. EVENTO 2229</t>
  </si>
  <si>
    <t>JEM SUPPLIES SAS</t>
  </si>
  <si>
    <t>ADQUISICIÓN DE HERRAMIENTAS DE FERRETERÍA Y MATERIALES DE CONSTRUCCIÓN PARA LA UTILIZACIÓN EN ÁREAS OPERATIVAS EN LOS MUNICIPIOS ASIGNADOS A LA BRIGADA DE INGENIEROS DE DESMINADO HUMANITARIO</t>
  </si>
  <si>
    <t>No. CONVENIO</t>
  </si>
  <si>
    <t>LIQUIDACION VIGENCIA 2021</t>
  </si>
  <si>
    <t>VALOR APORTADO CONTRATISTA</t>
  </si>
  <si>
    <t>001-2022</t>
  </si>
  <si>
    <t>CORPORACIÓN ECONEXUS COLOMBIA - IN SITU</t>
  </si>
  <si>
    <t>JURÍDICA</t>
  </si>
  <si>
    <t>CARLOS
ENRIQUE TORRES MOGOLLON</t>
  </si>
  <si>
    <t>RE-APC-002-2022</t>
  </si>
  <si>
    <t>CONVENIO DE ASOCIACIÓN</t>
  </si>
  <si>
    <t>AUNAR ESFUERZOS ENTRE APC-COLOMBIA Y LA CORPORACIÓN ECONEXUS COLOMBIA – IN SITU, PARA IMPLEMENTAR UNA ESTRATEGIA DE FORTALECIMIENTO DE HABILIDADES VOCACIONALES CON TECNOLOGÍAS DIGITALES PARA INSTITUCIONES EDUCATIVAS RURALES, QUE CONTRIBUYA AL RELEVO GENERACIONAL Y SU ARTICULACIÓN CON ASOCIACIONES PRODUCTORAS DE CACAO, EN EL DEPARTAMENTO DEL HUILA.</t>
  </si>
  <si>
    <t>LUZ EMERITA LOPEZ GARCÍA</t>
  </si>
  <si>
    <t>https://apccolombia1-my.sharepoint.com/:f:/r/personal/angelaaguirre_apccolombia_gov_co1/Documents/Designaciones?csf=1&amp;web=1&amp;e=5Nj6jJ	52.708.132</t>
  </si>
  <si>
    <t>TRANSFERENCIAS CORRIENTESE - SERVICIO DE APOYO FINANCIERO</t>
  </si>
  <si>
    <t>CO1.PCCNTR.3812804</t>
  </si>
  <si>
    <t>002-2022</t>
  </si>
  <si>
    <t>FUNDACIÓN OPERACIÓN SONRISA COLOMBIA</t>
  </si>
  <si>
    <t>ÁNGELA MARCELA FORERO MORENO</t>
  </si>
  <si>
    <t>RE-APC-003-2022</t>
  </si>
  <si>
    <t xml:space="preserve">AUNAR ESFUERZOS TÉCNICOS, OPERATIVOS Y FINANCIEROS ENTRE APC-COLOMBIA Y OPERACIÓN SONRISA INC CON EL FIN DE FORTALECER LA ATENCIÓN DE SALUD PRIMARIA DE LAS NIÑAS Y NIÑOS CON LABIO Y PALADAR FISURADO EN LA GUAJIRA.  
 </t>
  </si>
  <si>
    <t>CO1.PCCNTR.3832922</t>
  </si>
  <si>
    <t>003-2022</t>
  </si>
  <si>
    <t>FUNDACION CARVAJAL</t>
  </si>
  <si>
    <t>MARCELA DEL SOCORRO ASTUDILLO PALOMINO</t>
  </si>
  <si>
    <t>RE-APC-004-2022</t>
  </si>
  <si>
    <t>AUNAR ESFUERZOS TÉCNICOS, OPERATIVOS Y FINANCIEROS ENTRE APC-COLOMBIA Y LA FUNDACIÓN CARVAJAL PARA EL FORTALECIMIENTO DE 300 MICROEMPRESARIOS EN GENERACIÓN DE INGRESOS Y ESTRATEGIAS DE SOSTENIBILIDAD DE LAS MICROEMPRESAS, EN BUENAVENTURA, VALLE DEL CAUCA</t>
  </si>
  <si>
    <t>JUAN CARLOS SANDOVAL PLATA</t>
  </si>
  <si>
    <t>https://apccolombia1-my.sharepoint.com/:f:/r/personal/angelaaguirre_apccolombia_gov_co1/Documents/Designaciones/Convenios/2022?csf=1&amp;web=1&amp;e=NrMY5O</t>
  </si>
  <si>
    <t xml:space="preserve">	CO1.PCCNTR.3832922</t>
  </si>
  <si>
    <t>004-2022</t>
  </si>
  <si>
    <t>WILDLIFE CONSERVATION SOCIETY</t>
  </si>
  <si>
    <t>CATALINA GUTIERREZ CHACON</t>
  </si>
  <si>
    <t>RE-APC-005-2022</t>
  </si>
  <si>
    <t>AUNAR ESFUERZOS TÉCNICOS, OPERATIVOS Y FINANCIEROS ENTRE APC-COLOMBIA Y WILDLIFE CONSERVATION SOCIETY (WCS), CON EL FIN DE IMPLEMENTAR PRÁCTICAS SOSTENIBLES Y PROCESOS DE FORTALECIMIENTO COMUNITARIO EN BIODIVERSIDAD Y PROTECCIÓN DEL RECURSO HÍDRICO PARA LAS POBLACIONES LOCALES UBICADAS EN LAS SUBCUENCAS DE AMOYA, SIQUILA Y CUCUANA, DE LA CUENCA DEL RÍO SALDAÑA, EN EL DEPARTAMENTO DEL TOLIMA.</t>
  </si>
  <si>
    <t>https://apccolombia1-my.sharepoint.com/:f:/r/personal/angelaaguirre_apccolombia_gov_co1/Documents/Designaciones/Convenios/2022?csf=1&amp;web=1&amp;e=BMIBMj</t>
  </si>
  <si>
    <t>CO1.PCCNTR.3839537</t>
  </si>
  <si>
    <t>005-2022</t>
  </si>
  <si>
    <t>FUNDACIÓN ACCIÓN INTERNA</t>
  </si>
  <si>
    <t>jOHANA CAROLINA BAHAMÓN GÓMEZ</t>
  </si>
  <si>
    <t>RE-APC-006-2022</t>
  </si>
  <si>
    <t>AUNAR ESFUERZOS TÉCNICOS, OPERATIVOS Y FINANCIEROS ENTRE APC-COLOMBIA Y LA FUNDACIÓN ACCIÓN INTERNA, CON EL FIN DE FORTALECER A PERSONAS POSPENADAS PARA QUE CUENTEN CON CAPACIDADES EN MANUFACTURA DE CONFECCIONES Y EN MEDIOS AUDIOVISUALES, EN POPAYÁN Y BOGOTÁ.</t>
  </si>
  <si>
    <t>https://apccolombia1-my.sharepoint.com/:f:/r/personal/angelaaguirre_apccolombia_gov_co1/Documents/Designaciones/Convenios/2022?csf=1&amp;web=1&amp;e=tV1DbJ</t>
  </si>
  <si>
    <t>CO1.PCCNTR.3956319</t>
  </si>
  <si>
    <t>convenio 08 minuto de dios</t>
  </si>
  <si>
    <t xml:space="preserve">014 y 056 convenios </t>
  </si>
  <si>
    <t>01 invias</t>
  </si>
  <si>
    <t>MEDICAMENTOS</t>
  </si>
  <si>
    <t xml:space="preserve">130-2021 aXA COLPATRIA </t>
  </si>
  <si>
    <t>CAF ASESORES</t>
  </si>
  <si>
    <t>UNIFORMES COMPLETOS</t>
  </si>
  <si>
    <t>068 - viceras</t>
  </si>
  <si>
    <t>DRONES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</si>
</sst>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5" formatCode="d/m/yy"/>
    <numFmt numFmtId="166" formatCode="dd\-mm\-yyyy"/>
    <numFmt numFmtId="167" formatCode="mmmm\-yyyy"/>
  </numFmts>
  <fonts count="19" x14ac:knownFonts="1">
    <font>
      <sz val="11"/>
      <color theme="1"/>
      <name val="Arial"/>
    </font>
    <font>
      <sz val="7"/>
      <color rgb="FF000000"/>
      <name val="Arial"/>
      <family val="2"/>
    </font>
    <font>
      <b/>
      <sz val="7"/>
      <color rgb="FF000000"/>
      <name val="Arial"/>
      <family val="2"/>
    </font>
    <font>
      <b/>
      <sz val="7"/>
      <color rgb="FF3C78D8"/>
      <name val="Arial"/>
      <family val="2"/>
    </font>
    <font>
      <u/>
      <sz val="7"/>
      <color rgb="FF000000"/>
      <name val="Arial"/>
      <family val="2"/>
    </font>
    <font>
      <sz val="7"/>
      <color rgb="FF1155CC"/>
      <name val="Arial"/>
      <family val="2"/>
    </font>
    <font>
      <u/>
      <sz val="7"/>
      <color rgb="FF3C78D8"/>
      <name val="Arial"/>
      <family val="2"/>
    </font>
    <font>
      <sz val="7"/>
      <color rgb="FFFF0000"/>
      <name val="Arial"/>
      <family val="2"/>
    </font>
    <font>
      <u/>
      <sz val="11"/>
      <color theme="10"/>
      <name val="Arial"/>
      <family val="2"/>
    </font>
    <font>
      <u/>
      <sz val="11"/>
      <color rgb="FF000000"/>
      <name val="Arial"/>
      <family val="2"/>
    </font>
    <font>
      <sz val="11"/>
      <color rgb="FF000000"/>
      <name val="Arial"/>
      <family val="2"/>
    </font>
    <font>
      <sz val="8"/>
      <color rgb="FF000000"/>
      <name val="Arial"/>
      <family val="2"/>
    </font>
    <font>
      <b/>
      <sz val="8"/>
      <color rgb="FF000000"/>
      <name val="Arial"/>
      <family val="2"/>
    </font>
    <font>
      <u/>
      <sz val="8"/>
      <color rgb="FF000000"/>
      <name val="Arial"/>
      <family val="2"/>
    </font>
    <font>
      <sz val="11"/>
      <color theme="1"/>
      <name val="Arial"/>
      <family val="2"/>
    </font>
    <font>
      <sz val="11"/>
      <color rgb="FF000000"/>
      <name val="Arial"/>
    </font>
    <font>
      <sz val="8"/>
      <color rgb="FF000000"/>
      <name val="Arial"/>
    </font>
    <font>
      <u/>
      <sz val="8"/>
      <color theme="10"/>
      <name val="Arial"/>
      <family val="2"/>
    </font>
    <font>
      <sz val="8"/>
      <color rgb="FFFF0000"/>
      <name val="Arial"/>
      <family val="2"/>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4">
    <xf numFmtId="0" fontId="0" fillId="0" borderId="0"/>
    <xf numFmtId="0" fontId="8" fillId="0" borderId="0" applyNumberFormat="0" applyFill="0" applyBorder="0" applyAlignment="0" applyProtection="0"/>
    <xf numFmtId="0" fontId="14" fillId="0" borderId="0"/>
    <xf numFmtId="0" fontId="8" fillId="0" borderId="0" applyNumberFormat="0" applyFill="0" applyBorder="0" applyAlignment="0" applyProtection="0"/>
  </cellStyleXfs>
  <cellXfs count="79">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4"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0" fillId="2" borderId="0" xfId="0" applyFill="1"/>
    <xf numFmtId="14" fontId="4"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8" fillId="2" borderId="1" xfId="1" applyFill="1" applyBorder="1" applyAlignment="1">
      <alignment horizontal="center" vertical="center" wrapText="1"/>
    </xf>
    <xf numFmtId="0" fontId="2" fillId="2" borderId="1" xfId="0"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2" borderId="0" xfId="0" applyFont="1" applyFill="1"/>
    <xf numFmtId="16"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top" wrapText="1"/>
    </xf>
    <xf numFmtId="14" fontId="7"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17" fontId="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5" fillId="2" borderId="0" xfId="0" applyFont="1" applyFill="1"/>
    <xf numFmtId="0" fontId="16" fillId="2" borderId="0" xfId="0" applyFont="1" applyFill="1"/>
    <xf numFmtId="0" fontId="13" fillId="2" borderId="1" xfId="1" applyFont="1" applyFill="1" applyBorder="1" applyAlignment="1">
      <alignment horizontal="center" vertical="center" wrapText="1"/>
    </xf>
    <xf numFmtId="2" fontId="11" fillId="2" borderId="1" xfId="0" applyNumberFormat="1" applyFont="1" applyFill="1" applyBorder="1" applyAlignment="1">
      <alignment horizontal="center" vertical="center" wrapText="1"/>
    </xf>
    <xf numFmtId="4" fontId="0" fillId="2" borderId="0" xfId="0" applyNumberFormat="1" applyFill="1"/>
    <xf numFmtId="4" fontId="10" fillId="2" borderId="0" xfId="0" applyNumberFormat="1" applyFont="1" applyFill="1"/>
    <xf numFmtId="4" fontId="15" fillId="2" borderId="0" xfId="0" applyNumberFormat="1" applyFont="1" applyFill="1"/>
    <xf numFmtId="2" fontId="17" fillId="2" borderId="1" xfId="1"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0" fontId="0" fillId="2" borderId="0" xfId="0" applyFill="1" applyAlignment="1">
      <alignment horizontal="left"/>
    </xf>
    <xf numFmtId="3" fontId="7"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14" fontId="1" fillId="3" borderId="1"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2" fontId="11" fillId="3"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1" xfId="1" applyFill="1" applyBorder="1" applyAlignment="1">
      <alignment horizontal="center" vertical="center" wrapText="1"/>
    </xf>
    <xf numFmtId="3" fontId="1" fillId="3" borderId="1" xfId="0" applyNumberFormat="1" applyFont="1" applyFill="1" applyBorder="1" applyAlignment="1">
      <alignment horizontal="center" vertical="center" wrapText="1"/>
    </xf>
    <xf numFmtId="4" fontId="0" fillId="3" borderId="0" xfId="0" applyNumberFormat="1" applyFill="1"/>
    <xf numFmtId="0" fontId="0" fillId="3" borderId="0" xfId="0" applyFill="1"/>
    <xf numFmtId="0" fontId="9" fillId="3"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4" fontId="15" fillId="3" borderId="0" xfId="0" applyNumberFormat="1" applyFont="1" applyFill="1"/>
    <xf numFmtId="0" fontId="15" fillId="3" borderId="0" xfId="0" applyFont="1" applyFill="1"/>
    <xf numFmtId="0" fontId="7" fillId="3"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1" fillId="2" borderId="2" xfId="0" applyFont="1" applyFill="1" applyBorder="1" applyAlignment="1">
      <alignment wrapText="1"/>
    </xf>
    <xf numFmtId="0" fontId="1" fillId="2" borderId="1" xfId="0" applyFont="1" applyFill="1" applyBorder="1" applyAlignment="1">
      <alignment wrapText="1"/>
    </xf>
    <xf numFmtId="2" fontId="13" fillId="2" borderId="1" xfId="1" applyNumberFormat="1" applyFont="1" applyFill="1" applyBorder="1" applyAlignment="1">
      <alignment horizontal="center" vertical="center" wrapText="1"/>
    </xf>
    <xf numFmtId="0" fontId="1" fillId="2" borderId="1" xfId="0" applyFont="1" applyFill="1" applyBorder="1" applyAlignment="1">
      <alignment horizontal="right" vertical="top" wrapText="1"/>
    </xf>
    <xf numFmtId="4" fontId="16" fillId="2" borderId="0" xfId="0" applyNumberFormat="1" applyFont="1" applyFill="1"/>
    <xf numFmtId="0" fontId="11" fillId="2" borderId="1" xfId="0" applyFont="1" applyFill="1" applyBorder="1" applyAlignment="1">
      <alignment horizontal="left" vertical="center" wrapText="1"/>
    </xf>
    <xf numFmtId="14"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1" fillId="2" borderId="0" xfId="0" applyNumberFormat="1" applyFont="1" applyFill="1"/>
    <xf numFmtId="0" fontId="11" fillId="2" borderId="0" xfId="0" applyFont="1" applyFill="1"/>
    <xf numFmtId="3"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top"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0" xfId="0" applyFont="1" applyFill="1" applyAlignment="1">
      <alignment horizontal="left" vertical="top"/>
    </xf>
    <xf numFmtId="14" fontId="18" fillId="2" borderId="1" xfId="0" applyNumberFormat="1" applyFont="1" applyFill="1" applyBorder="1" applyAlignment="1">
      <alignment horizontal="center" vertical="center" wrapText="1"/>
    </xf>
    <xf numFmtId="0" fontId="1" fillId="3" borderId="1" xfId="0" applyFont="1" applyFill="1" applyBorder="1" applyAlignment="1">
      <alignment horizontal="right" vertical="top" wrapText="1"/>
    </xf>
    <xf numFmtId="0" fontId="4" fillId="3" borderId="1" xfId="0" applyFont="1" applyFill="1" applyBorder="1" applyAlignment="1">
      <alignment horizontal="center" vertical="center" wrapText="1"/>
    </xf>
  </cellXfs>
  <cellStyles count="4">
    <cellStyle name="Hyperlink" xfId="1"/>
    <cellStyle name="Hyperlink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Angela Andrea Aguirre Rueda" id="{D9A76D7F-B07B-4A34-ACF3-9CEF24CC0D4F}" userId="S::angelaaguirre@apccolombia.gov.co::5b548413-3a6d-41a9-9856-cc3536ab6545"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B3" dT="2022-07-01T16:21:27.53" personId="{D9A76D7F-B07B-4A34-ACF3-9CEF24CC0D4F}" id="{1B845762-BFA8-43BF-A642-5C4F4C4FF823}">
    <text>Terminación inicial 20 de julio 2022, cesión de contrato el 19 de abril 2022</text>
  </threadedComment>
  <threadedComment ref="AB4" dT="2022-07-01T16:21:00.47" personId="{D9A76D7F-B07B-4A34-ACF3-9CEF24CC0D4F}" id="{514D86D1-A380-4928-8100-4D251A488B35}">
    <text>Terminación inicial 20 de julio 2022, terminación anticipada 30 de junio 2022</text>
  </threadedComment>
  <threadedComment ref="AB6" dT="2022-07-01T16:22:16.85" personId="{D9A76D7F-B07B-4A34-ACF3-9CEF24CC0D4F}" id="{25A02D8E-DB68-4B22-AAC0-EF2B0263FBA6}">
    <text>Terminación inicial 17 de julio 2022, Terminación anticipada al 24 de junio 2022</text>
  </threadedComment>
  <threadedComment ref="I8" dT="2022-01-18T16:07:05.92" personId="{D9A76D7F-B07B-4A34-ACF3-9CEF24CC0D4F}" id="{146B55DF-3C86-4AE1-9CFD-92C7885ED68C}">
    <text>NACIMIENTO BOSCONIA BARRANQUILLA</text>
  </threadedComment>
  <threadedComment ref="AB10" dT="2022-07-06T14:57:26.14" personId="{D9A76D7F-B07B-4A34-ACF3-9CEF24CC0D4F}" id="{750EA94A-02C3-47F1-8953-08195CA6317A}">
    <text>Terminación inicial 31 de julio 2021, terminación anticipada hasta el 05 de julio 2022 inclusive</text>
  </threadedComment>
  <threadedComment ref="I16" dT="2022-01-18T16:08:33.86" personId="{D9A76D7F-B07B-4A34-ACF3-9CEF24CC0D4F}" id="{5727DFEE-DE0A-43A0-868A-1E23A7A7D09F}">
    <text>NACIMIENTO MONTELIBANO CORDOBA</text>
  </threadedComment>
  <threadedComment ref="I17" dT="2022-01-18T16:05:42.40" personId="{D9A76D7F-B07B-4A34-ACF3-9CEF24CC0D4F}" id="{372CEB2A-8509-4F93-AF79-C0D956D829D7}">
    <text>NACIMIENTO BOGOTA CUNDINAMARCA</text>
  </threadedComment>
  <threadedComment ref="AC20" dT="2022-08-08T17:18:47.33" personId="{D9A76D7F-B07B-4A34-ACF3-9CEF24CC0D4F}" id="{0DE7A72D-2F35-4E3F-831D-F4E5433A2FA8}">
    <text>Terminación inicial 20 de octubre de 2022 - Terminación anticipada 31 de julio de 2022</text>
  </threadedComment>
  <threadedComment ref="I26" dT="2022-01-19T17:44:37.83" personId="{D9A76D7F-B07B-4A34-ACF3-9CEF24CC0D4F}" id="{63984B1A-6871-4473-A478-4C95DF3D966A}">
    <text>NACIMIENTO OCAÑA NORTE DE SANTANDER</text>
  </threadedComment>
  <threadedComment ref="I27" dT="2022-01-19T17:20:12.49" personId="{D9A76D7F-B07B-4A34-ACF3-9CEF24CC0D4F}" id="{5DAC56B0-C706-450A-B858-5A8B6813F4D6}">
    <text xml:space="preserve">Nacimiento Bogota
</text>
  </threadedComment>
  <threadedComment ref="I28" dT="2022-01-19T17:20:12.49" personId="{D9A76D7F-B07B-4A34-ACF3-9CEF24CC0D4F}" id="{902A55BA-8688-460E-A18C-0308A05A68D2}">
    <text xml:space="preserve">Nacimiento Bogota
</text>
  </threadedComment>
  <threadedComment ref="I30" dT="2022-01-18T16:05:54.86" personId="{D9A76D7F-B07B-4A34-ACF3-9CEF24CC0D4F}" id="{FE630A26-D861-4A23-9130-28F5ACC9770F}">
    <text>NACIMIENTO GUATAPE ANTIOQUIA</text>
  </threadedComment>
  <threadedComment ref="I33" dT="2022-01-19T17:58:36.59" personId="{D9A76D7F-B07B-4A34-ACF3-9CEF24CC0D4F}" id="{E8416F38-F148-4A31-9144-EF3972CE4308}">
    <text xml:space="preserve">NACIMIENTO BOGOTA </text>
  </threadedComment>
  <threadedComment ref="AB35" dT="2022-08-05T14:57:16.53" personId="{D9A76D7F-B07B-4A34-ACF3-9CEF24CC0D4F}" id="{D6DBB3B6-16AB-4AEC-93CC-2D9A5CF9A50A}">
    <text>Fecha de terminación inicial 30 de diciembre de 2022 - Fecha de terminación anticipada 15 de julio 2022</text>
  </threadedComment>
  <threadedComment ref="AX35" dT="2022-08-10T14:25:00.88" personId="{D9A76D7F-B07B-4A34-ACF3-9CEF24CC0D4F}" id="{E03B65D2-2468-45FA-86F0-4037AF676C91}">
    <text>Valor inicial 70.400.000 / Valor final del contrato por terminación anticipada 35.200.000</text>
  </threadedComment>
  <threadedComment ref="I39" dT="2022-02-15T20:13:59.89" personId="{D9A76D7F-B07B-4A34-ACF3-9CEF24CC0D4F}" id="{CF08D743-1CBE-4144-B66E-5BF2FAEC2718}">
    <text xml:space="preserve">Nacimiento Bogota
</text>
  </threadedComment>
  <threadedComment ref="I46" dT="2022-02-15T20:14:21.02" personId="{D9A76D7F-B07B-4A34-ACF3-9CEF24CC0D4F}" id="{16409082-78AF-484E-BD1C-10578355B4BB}">
    <text>Nacimiento Bogota</text>
  </threadedComment>
  <threadedComment ref="AB49" dT="2022-08-05T15:11:59.63" personId="{D9A76D7F-B07B-4A34-ACF3-9CEF24CC0D4F}" id="{B7B35B49-39C5-4838-8798-C73A2724D169}">
    <text>Fecha de terminación incial 01/08/2022 - Fecha de terminación anticipada 21 de junio 2022</text>
  </threadedComment>
  <threadedComment ref="I80" dT="2022-01-18T16:08:33.86" personId="{D9A76D7F-B07B-4A34-ACF3-9CEF24CC0D4F}" id="{88DD96FB-46F8-4E79-BB4D-A4570F583713}">
    <text>NACIMIENTO MONTELIBANO CORDOBA</text>
  </threadedComment>
  <threadedComment ref="I87" dT="2022-01-18T16:05:42.40" personId="{D9A76D7F-B07B-4A34-ACF3-9CEF24CC0D4F}" id="{930CD15F-5275-4A71-AFB3-599E4D73C88D}">
    <text>NACIMIENTO BOGOTA CUNDINAMARCA</text>
  </threadedComment>
  <threadedComment ref="I91" dT="2022-02-15T20:13:59.89" personId="{D9A76D7F-B07B-4A34-ACF3-9CEF24CC0D4F}" id="{207F5AAE-2585-45DD-ADC5-4E038D514D6B}">
    <text xml:space="preserve">Nacimiento Bogota
</text>
  </threadedComment>
  <threadedComment ref="I97" dT="2022-01-19T17:20:12.49" personId="{D9A76D7F-B07B-4A34-ACF3-9CEF24CC0D4F}" id="{6462A389-6131-4EA6-A473-6D90EC020F06}">
    <text xml:space="preserve">Nacimiento Bogota
</text>
  </threadedComment>
  <threadedComment ref="I100" dT="2022-01-18T16:05:54.86" personId="{D9A76D7F-B07B-4A34-ACF3-9CEF24CC0D4F}" id="{8447E72C-9B59-4F32-8018-F6B433CAAE58}">
    <text>NACIMIENTO GUATAPE ANTIOQUIA</text>
  </threadedComment>
  <threadedComment ref="I104" dT="2022-02-15T20:14:21.02" personId="{D9A76D7F-B07B-4A34-ACF3-9CEF24CC0D4F}" id="{34610214-7572-4BBC-A119-3BCF663CCF34}">
    <text>Nacimiento Bogota</text>
  </threadedComment>
  <threadedComment ref="I105" dT="2022-02-15T20:14:21.02" personId="{D9A76D7F-B07B-4A34-ACF3-9CEF24CC0D4F}" id="{E2AFFB4B-CC0F-426E-A312-ACAC6B50DFF4}">
    <text>Nacimiento Bogota</text>
  </threadedComment>
  <threadedComment ref="I109" dT="2022-02-15T20:14:21.02" personId="{D9A76D7F-B07B-4A34-ACF3-9CEF24CC0D4F}" id="{2E788365-C8DA-49DB-95F0-7F3FE28B8F6D}">
    <text>Nacimiento Bogota</text>
  </threadedComment>
</ThreadedComments>
</file>

<file path=xl/threadedComments/threadedComment2.xml><?xml version="1.0" encoding="utf-8"?>
<ThreadedComments xmlns="http://schemas.microsoft.com/office/spreadsheetml/2018/threadedcomments" xmlns:x="http://schemas.openxmlformats.org/spreadsheetml/2006/main">
  <threadedComment ref="AB3" dT="2022-07-01T16:21:27.53" personId="{D9A76D7F-B07B-4A34-ACF3-9CEF24CC0D4F}" id="{2BF72B94-AD63-48F8-B3A7-12CEE5B89364}">
    <text>Terminación inicial 20 de julio 2022, cesión de contrato el 19 de abril 2022</text>
  </threadedComment>
  <threadedComment ref="AB4" dT="2022-07-01T16:21:00.47" personId="{D9A76D7F-B07B-4A34-ACF3-9CEF24CC0D4F}" id="{2B038057-E8FF-4C8E-8927-546CD7A41A4D}">
    <text>Terminación inicial 20 de julio 2022, terminación anticipada 30 de junio 2022</text>
  </threadedComment>
  <threadedComment ref="AB5" dT="2022-07-01T16:21:00.47" personId="{D9A76D7F-B07B-4A34-ACF3-9CEF24CC0D4F}" id="{5D923A9C-63DB-4931-8C4C-90E47403469A}">
    <text>Terminación inicial 20 de julio 2022, terminación anticipada 30 de junio 2022</text>
  </threadedComment>
  <threadedComment ref="AB6" dT="2022-07-01T16:22:16.85" personId="{D9A76D7F-B07B-4A34-ACF3-9CEF24CC0D4F}" id="{66766CFD-070D-4623-884D-47476CC3FA80}">
    <text>Terminación inicial 17 de julio 2022, Terminación anticipada al 24 de junio 2022</text>
  </threadedComment>
  <threadedComment ref="I8" dT="2022-01-18T16:07:05.92" personId="{D9A76D7F-B07B-4A34-ACF3-9CEF24CC0D4F}" id="{C4E89438-3BA0-4840-B6B0-7C1502B928F3}">
    <text>NACIMIENTO BOSCONIA BARRANQUILLA</text>
  </threadedComment>
  <threadedComment ref="AB10" dT="2022-07-06T14:57:26.14" personId="{D9A76D7F-B07B-4A34-ACF3-9CEF24CC0D4F}" id="{19C0F933-5DAE-43E0-AE6C-7652516DA6B3}">
    <text>Terminación inicial 31 de julio 2021, terminación anticipada hasta el 05 de julio 2022 inclusive</text>
  </threadedComment>
  <threadedComment ref="I16" dT="2022-01-18T16:08:33.86" personId="{D9A76D7F-B07B-4A34-ACF3-9CEF24CC0D4F}" id="{307CF94D-86DD-410D-B128-3580AF55691F}">
    <text>NACIMIENTO MONTELIBANO CORDOBA</text>
  </threadedComment>
  <threadedComment ref="I17" dT="2022-01-18T16:05:42.40" personId="{D9A76D7F-B07B-4A34-ACF3-9CEF24CC0D4F}" id="{13C75357-74F5-4256-99A8-2D8F723F9520}">
    <text>NACIMIENTO BOGOTA CUNDINAMARCA</text>
  </threadedComment>
  <threadedComment ref="I26" dT="2022-01-19T17:44:37.83" personId="{D9A76D7F-B07B-4A34-ACF3-9CEF24CC0D4F}" id="{CCABC5C8-E86C-4E91-8FDE-572889325CEB}">
    <text>NACIMIENTO OCAÑA NORTE DE SANTANDER</text>
  </threadedComment>
  <threadedComment ref="I27" dT="2022-01-19T17:20:12.49" personId="{D9A76D7F-B07B-4A34-ACF3-9CEF24CC0D4F}" id="{FF734C34-51E3-4BD0-9EE2-A2C31EE31580}">
    <text xml:space="preserve">Nacimiento Bogota
</text>
  </threadedComment>
  <threadedComment ref="I28" dT="2022-01-19T17:20:12.49" personId="{D9A76D7F-B07B-4A34-ACF3-9CEF24CC0D4F}" id="{6BBCC006-3E76-4602-A20B-D7D11B29CF25}">
    <text xml:space="preserve">Nacimiento Bogota
</text>
  </threadedComment>
  <threadedComment ref="I30" dT="2022-01-18T16:05:54.86" personId="{D9A76D7F-B07B-4A34-ACF3-9CEF24CC0D4F}" id="{4FAEC445-A2C6-43B7-8901-4D2C093BC898}">
    <text>NACIMIENTO GUATAPE ANTIOQUIA</text>
  </threadedComment>
  <threadedComment ref="I33" dT="2022-01-19T17:58:36.59" personId="{D9A76D7F-B07B-4A34-ACF3-9CEF24CC0D4F}" id="{DE0CF8C3-5C07-48A3-BB68-0F04CC36AD77}">
    <text xml:space="preserve">NACIMIENTO BOGOTA </text>
  </threadedComment>
  <threadedComment ref="I39" dT="2022-02-15T20:13:59.89" personId="{D9A76D7F-B07B-4A34-ACF3-9CEF24CC0D4F}" id="{8CDA070C-B927-498E-9850-F867212C762F}">
    <text xml:space="preserve">Nacimiento Bogota
</text>
  </threadedComment>
  <threadedComment ref="I46" dT="2022-02-15T20:14:21.02" personId="{D9A76D7F-B07B-4A34-ACF3-9CEF24CC0D4F}" id="{8B243C95-D332-406B-8725-D2EFE3CF57AC}">
    <text>Nacimiento Bogota</text>
  </threadedComment>
  <threadedComment ref="AW92" dT="2021-11-08T16:34:22.97" personId="{D9A76D7F-B07B-4A34-ACF3-9CEF24CC0D4F}" id="{F413F6DC-A56C-4941-A26C-CFE15C7EEB42}">
    <text>En proceso</text>
  </threadedComment>
  <threadedComment ref="BE92" dT="2021-11-08T16:35:04.13" personId="{D9A76D7F-B07B-4A34-ACF3-9CEF24CC0D4F}" id="{CB092DED-3A80-4F18-B89E-3C595E8C844E}">
    <text>En proceso</text>
  </threadedComment>
  <threadedComment ref="BS101" dT="2021-11-11T17:21:19.32" personId="{D9A76D7F-B07B-4A34-ACF3-9CEF24CC0D4F}" id="{968D9433-8873-4357-B6ED-DD898139AA19}">
    <text>Prorroga hasta el 01/12/2021</text>
  </threadedComment>
  <threadedComment ref="AB142" dT="2021-12-30T20:12:23.62" personId="{D9A76D7F-B07B-4A34-ACF3-9CEF24CC0D4F}" id="{08AF5ECF-D4EA-4AFA-8EB3-817C09A44B95}">
    <text>Fecha inicial de terminación 31 de diciembre 2021, terminación anticipada al 30 de diciembre 2021</text>
  </threadedComment>
  <threadedComment ref="AB143" dT="2021-12-31T13:49:14.50" personId="{D9A76D7F-B07B-4A34-ACF3-9CEF24CC0D4F}" id="{EB43A18C-0365-4C40-B3D4-C849979EAEB3}">
    <text>Fecha inicial de terminación 31 de diciembre 2021, terminación anticipada al 30 de diciembre 2021
30 de diciembre de 2021 15:12</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mailto:juanjmalvehy@hotmail.com" TargetMode="External"/><Relationship Id="rId21" Type="http://schemas.openxmlformats.org/officeDocument/2006/relationships/hyperlink" Target="mailto:carolina-abogada@hotmail.com" TargetMode="External"/><Relationship Id="rId42" Type="http://schemas.openxmlformats.org/officeDocument/2006/relationships/hyperlink" Target="mailto:gustavogonzalezblandon@hotmail.com" TargetMode="External"/><Relationship Id="rId47" Type="http://schemas.openxmlformats.org/officeDocument/2006/relationships/hyperlink" Target="https://www.apccolombia.gov.co/transparencia-y-acceso-la-informacion-publica/3-contratacion/procesos-de-contratacion/contratacion" TargetMode="External"/><Relationship Id="rId63" Type="http://schemas.openxmlformats.org/officeDocument/2006/relationships/hyperlink" Target="mailto:linitardiaz@gmail.com" TargetMode="External"/><Relationship Id="rId68" Type="http://schemas.openxmlformats.org/officeDocument/2006/relationships/hyperlink" Target="mailto:adritajara@gmail.com" TargetMode="External"/><Relationship Id="rId16" Type="http://schemas.openxmlformats.org/officeDocument/2006/relationships/hyperlink" Target="mailto:angelaandreaaguirre@gmail.com" TargetMode="External"/><Relationship Id="rId11" Type="http://schemas.openxmlformats.org/officeDocument/2006/relationships/hyperlink" Target="mailto:kellybib@hotmail.com" TargetMode="External"/><Relationship Id="rId24" Type="http://schemas.openxmlformats.org/officeDocument/2006/relationships/hyperlink" Target="mailto:luisroacontratista@apccolombia.gov.co%20/%20luis.angel.roa@hotmail.com" TargetMode="External"/><Relationship Id="rId32" Type="http://schemas.openxmlformats.org/officeDocument/2006/relationships/hyperlink" Target="mailto:taniarcila99@gmail.com" TargetMode="External"/><Relationship Id="rId37" Type="http://schemas.openxmlformats.org/officeDocument/2006/relationships/hyperlink" Target="mailto:vaneazula@hotmail.com" TargetMode="External"/><Relationship Id="rId40" Type="http://schemas.openxmlformats.org/officeDocument/2006/relationships/hyperlink" Target="mailto:epsjuridica@hotmail.com" TargetMode="External"/><Relationship Id="rId45" Type="http://schemas.openxmlformats.org/officeDocument/2006/relationships/hyperlink" Target="mailto:jimenezcatalina@hotmail.com" TargetMode="External"/><Relationship Id="rId53" Type="http://schemas.openxmlformats.org/officeDocument/2006/relationships/hyperlink" Target="mailto:danielaperezcontratista@apccolombia.gov.co" TargetMode="External"/><Relationship Id="rId58" Type="http://schemas.openxmlformats.org/officeDocument/2006/relationships/hyperlink" Target="mailto:angelaandreaaguirre@gmail.com" TargetMode="External"/><Relationship Id="rId66" Type="http://schemas.openxmlformats.org/officeDocument/2006/relationships/hyperlink" Target="mailto:paulapovedaz@hotmail.com" TargetMode="External"/><Relationship Id="rId74" Type="http://schemas.openxmlformats.org/officeDocument/2006/relationships/hyperlink" Target="mailto:LAURAVENECIA26@GMAIL.COM" TargetMode="External"/><Relationship Id="rId5" Type="http://schemas.openxmlformats.org/officeDocument/2006/relationships/hyperlink" Target="mailto:fernandodelae@gmail.com" TargetMode="External"/><Relationship Id="rId61" Type="http://schemas.openxmlformats.org/officeDocument/2006/relationships/hyperlink" Target="mailto:lerios02@gmail.com" TargetMode="External"/><Relationship Id="rId19" Type="http://schemas.openxmlformats.org/officeDocument/2006/relationships/hyperlink" Target="mailto:roperoj20@gmail.com" TargetMode="External"/><Relationship Id="rId14" Type="http://schemas.openxmlformats.org/officeDocument/2006/relationships/hyperlink" Target="mailto:cesarhernan2015@hotmail.com" TargetMode="External"/><Relationship Id="rId22" Type="http://schemas.openxmlformats.org/officeDocument/2006/relationships/hyperlink" Target="mailto:lucitayala@hotmail.com" TargetMode="External"/><Relationship Id="rId27" Type="http://schemas.openxmlformats.org/officeDocument/2006/relationships/hyperlink" Target="mailto:carolinavillarealv@gmail.com" TargetMode="External"/><Relationship Id="rId30" Type="http://schemas.openxmlformats.org/officeDocument/2006/relationships/hyperlink" Target="mailto:adridlt@hotmail.com" TargetMode="External"/><Relationship Id="rId35" Type="http://schemas.openxmlformats.org/officeDocument/2006/relationships/hyperlink" Target="mailto:linitardiaz@gmail.com" TargetMode="External"/><Relationship Id="rId43" Type="http://schemas.openxmlformats.org/officeDocument/2006/relationships/hyperlink" Target="mailto:lerios02@gmail.com" TargetMode="External"/><Relationship Id="rId48" Type="http://schemas.openxmlformats.org/officeDocument/2006/relationships/hyperlink" Target="https://www.apccolombia.gov.co/transparencia-y-acceso-la-informacion-publica/3-contratacion/procesos-de-contratacion/contratacion" TargetMode="External"/><Relationship Id="rId56" Type="http://schemas.openxmlformats.org/officeDocument/2006/relationships/hyperlink" Target="mailto:aleydabecharacontratista@apccolombia.gov.co" TargetMode="External"/><Relationship Id="rId64" Type="http://schemas.openxmlformats.org/officeDocument/2006/relationships/hyperlink" Target="mailto:fer.velmont@gmail.com" TargetMode="External"/><Relationship Id="rId69" Type="http://schemas.openxmlformats.org/officeDocument/2006/relationships/hyperlink" Target="mailto:rhcp.9812@gmail.com" TargetMode="External"/><Relationship Id="rId77" Type="http://schemas.openxmlformats.org/officeDocument/2006/relationships/vmlDrawing" Target="../drawings/vmlDrawing1.vml"/><Relationship Id="rId8" Type="http://schemas.openxmlformats.org/officeDocument/2006/relationships/hyperlink" Target="mailto:clarajbotero@gmail.com%20/%20claraboterocontratista@apccolombia.gov.co" TargetMode="External"/><Relationship Id="rId51" Type="http://schemas.openxmlformats.org/officeDocument/2006/relationships/hyperlink" Target="mailto:andressrr35@hotmail.com" TargetMode="External"/><Relationship Id="rId72" Type="http://schemas.openxmlformats.org/officeDocument/2006/relationships/hyperlink" Target="mailto:taniarcila99@gmail.com" TargetMode="External"/><Relationship Id="rId3" Type="http://schemas.openxmlformats.org/officeDocument/2006/relationships/hyperlink" Target="mailto:juanchitopic@gmail.com" TargetMode="External"/><Relationship Id="rId12" Type="http://schemas.openxmlformats.org/officeDocument/2006/relationships/hyperlink" Target="mailto:alejandrah1509@gmail.com" TargetMode="External"/><Relationship Id="rId17" Type="http://schemas.openxmlformats.org/officeDocument/2006/relationships/hyperlink" Target="mailto:carola19@outlook.com" TargetMode="External"/><Relationship Id="rId25" Type="http://schemas.openxmlformats.org/officeDocument/2006/relationships/hyperlink" Target="mailto:manxon10@gmail.com" TargetMode="External"/><Relationship Id="rId33" Type="http://schemas.openxmlformats.org/officeDocument/2006/relationships/hyperlink" Target="mailto:BREND.BELLO9311@GMAIL.COM" TargetMode="External"/><Relationship Id="rId38" Type="http://schemas.openxmlformats.org/officeDocument/2006/relationships/hyperlink" Target="mailto:KALLA0120@HOTMAIL.COM" TargetMode="External"/><Relationship Id="rId46" Type="http://schemas.openxmlformats.org/officeDocument/2006/relationships/hyperlink" Target="mailto:rhcp.9812@gmail.com" TargetMode="External"/><Relationship Id="rId59" Type="http://schemas.openxmlformats.org/officeDocument/2006/relationships/hyperlink" Target="mailto:luisroacontratista@apccolombia.gov.co%20/%20luis.angel.roa@hotmail.com" TargetMode="External"/><Relationship Id="rId67" Type="http://schemas.openxmlformats.org/officeDocument/2006/relationships/hyperlink" Target="mailto:casasj99@outlook.com" TargetMode="External"/><Relationship Id="rId20" Type="http://schemas.openxmlformats.org/officeDocument/2006/relationships/hyperlink" Target="mailto:anrodriguezpe@unal.edu.co" TargetMode="External"/><Relationship Id="rId41" Type="http://schemas.openxmlformats.org/officeDocument/2006/relationships/hyperlink" Target="mailto:alslopez69@gmail.com" TargetMode="External"/><Relationship Id="rId54" Type="http://schemas.openxmlformats.org/officeDocument/2006/relationships/hyperlink" Target="mailto:luisllopez9412@gmail.com" TargetMode="External"/><Relationship Id="rId62" Type="http://schemas.openxmlformats.org/officeDocument/2006/relationships/hyperlink" Target="mailto:alejandrah1509@gmail.com" TargetMode="External"/><Relationship Id="rId70" Type="http://schemas.openxmlformats.org/officeDocument/2006/relationships/hyperlink" Target="mailto:luzma.navarrogonzalez@gmail.com" TargetMode="External"/><Relationship Id="rId75" Type="http://schemas.openxmlformats.org/officeDocument/2006/relationships/hyperlink" Target="mailto:BREND.BELLO9311@GMAIL.COM" TargetMode="External"/><Relationship Id="rId83" Type="http://schemas.microsoft.com/office/2017/10/relationships/threadedComment" Target="../threadedComments/threadedComment1.xml"/><Relationship Id="rId1" Type="http://schemas.openxmlformats.org/officeDocument/2006/relationships/hyperlink" Target="mailto:yvettearaujoh@hotmail.com" TargetMode="External"/><Relationship Id="rId6" Type="http://schemas.openxmlformats.org/officeDocument/2006/relationships/hyperlink" Target="mailto:ivo_berri@hotmail.com%20%20/%20ivannaberriocontratista@apccolombia.gov.co" TargetMode="External"/><Relationship Id="rId15" Type="http://schemas.openxmlformats.org/officeDocument/2006/relationships/hyperlink" Target="mailto:molinamateo443@gmail.com" TargetMode="External"/><Relationship Id="rId23" Type="http://schemas.openxmlformats.org/officeDocument/2006/relationships/hyperlink" Target="mailto:andresmar08@hotmail.com" TargetMode="External"/><Relationship Id="rId28" Type="http://schemas.openxmlformats.org/officeDocument/2006/relationships/hyperlink" Target="mailto:danielaperezcontratista@apccolombia.gov.co" TargetMode="External"/><Relationship Id="rId36" Type="http://schemas.openxmlformats.org/officeDocument/2006/relationships/hyperlink" Target="mailto:luzma.navarrogonzalez@gmail.com" TargetMode="External"/><Relationship Id="rId49" Type="http://schemas.openxmlformats.org/officeDocument/2006/relationships/hyperlink" Target="mailto:mauriciorojas35@gmail.com" TargetMode="External"/><Relationship Id="rId57" Type="http://schemas.openxmlformats.org/officeDocument/2006/relationships/hyperlink" Target="mailto:carolina-abogada@hotmail.com" TargetMode="External"/><Relationship Id="rId10" Type="http://schemas.openxmlformats.org/officeDocument/2006/relationships/hyperlink" Target="mailto:luisllopez9412@gmail.com" TargetMode="External"/><Relationship Id="rId31" Type="http://schemas.openxmlformats.org/officeDocument/2006/relationships/hyperlink" Target="mailto:mateogomezcontratista@apccolombia.gov.co" TargetMode="External"/><Relationship Id="rId44" Type="http://schemas.openxmlformats.org/officeDocument/2006/relationships/hyperlink" Target="mailto:tatis0926@hotmail.com" TargetMode="External"/><Relationship Id="rId52" Type="http://schemas.openxmlformats.org/officeDocument/2006/relationships/hyperlink" Target="mailto:andresmar08@hotmail.com" TargetMode="External"/><Relationship Id="rId60" Type="http://schemas.openxmlformats.org/officeDocument/2006/relationships/hyperlink" Target="mailto:carola19@outlook.com" TargetMode="External"/><Relationship Id="rId65" Type="http://schemas.openxmlformats.org/officeDocument/2006/relationships/hyperlink" Target="mailto:molinamateo443@gmail.com" TargetMode="External"/><Relationship Id="rId73" Type="http://schemas.openxmlformats.org/officeDocument/2006/relationships/hyperlink" Target="mailto:chavesgonzalezm3@gmail.com" TargetMode="External"/><Relationship Id="rId78" Type="http://schemas.openxmlformats.org/officeDocument/2006/relationships/comments" Target="../comments1.xml"/><Relationship Id="rId4" Type="http://schemas.openxmlformats.org/officeDocument/2006/relationships/hyperlink" Target="mailto:casasj99@outlook.com" TargetMode="External"/><Relationship Id="rId9" Type="http://schemas.openxmlformats.org/officeDocument/2006/relationships/hyperlink" Target="mailto:aleydabecharacontratista@apccolombia.gov.co" TargetMode="External"/><Relationship Id="rId13" Type="http://schemas.openxmlformats.org/officeDocument/2006/relationships/hyperlink" Target="mailto:martha_c123@hotmil.com" TargetMode="External"/><Relationship Id="rId18" Type="http://schemas.openxmlformats.org/officeDocument/2006/relationships/hyperlink" Target="mailto:andressrr35@hotmail.com" TargetMode="External"/><Relationship Id="rId39" Type="http://schemas.openxmlformats.org/officeDocument/2006/relationships/hyperlink" Target="mailto:lilibedoya0303@hotmail.com" TargetMode="External"/><Relationship Id="rId34" Type="http://schemas.openxmlformats.org/officeDocument/2006/relationships/hyperlink" Target="mailto:javier.cera@outlook.com" TargetMode="External"/><Relationship Id="rId50" Type="http://schemas.openxmlformats.org/officeDocument/2006/relationships/hyperlink" Target="mailto:smarcevega15@gmail.com" TargetMode="External"/><Relationship Id="rId55" Type="http://schemas.openxmlformats.org/officeDocument/2006/relationships/hyperlink" Target="mailto:javier.cera@outlook.com" TargetMode="External"/><Relationship Id="rId76" Type="http://schemas.openxmlformats.org/officeDocument/2006/relationships/hyperlink" Target="mailto:roperoj20@gmail.com" TargetMode="External"/><Relationship Id="rId7" Type="http://schemas.openxmlformats.org/officeDocument/2006/relationships/hyperlink" Target="mailto:linacontrerascontratista@apccolombia.gov.co" TargetMode="External"/><Relationship Id="rId71" Type="http://schemas.openxmlformats.org/officeDocument/2006/relationships/hyperlink" Target="mailto:kellybib@hotmail.com" TargetMode="External"/><Relationship Id="rId2" Type="http://schemas.openxmlformats.org/officeDocument/2006/relationships/hyperlink" Target="mailto:paulapovedaz@hotmail.com" TargetMode="External"/><Relationship Id="rId29" Type="http://schemas.openxmlformats.org/officeDocument/2006/relationships/hyperlink" Target="mailto:consejeroalejandro@hotmaili.com" TargetMode="External"/></Relationships>
</file>

<file path=xl/worksheets/_rels/sheet3.xml.rels><?xml version="1.0" encoding="UTF-8" standalone="yes"?>
<Relationships xmlns="http://schemas.openxmlformats.org/package/2006/relationships"><Relationship Id="rId13" Type="http://schemas.microsoft.com/office/2017/10/relationships/threadedComment" Target="../threadedComments/threadedComment2.xml"/><Relationship Id="rId3" Type="http://schemas.openxmlformats.org/officeDocument/2006/relationships/hyperlink" Target="https://apccolombia1-my.sharepoint.com/:f:/r/personal/angelaaguirre_apccolombia_gov_co1/Documents/Designaciones/Convenios/2022?csf=1&amp;web=1&amp;e=NrMY5O" TargetMode="External"/><Relationship Id="rId7" Type="http://schemas.openxmlformats.org/officeDocument/2006/relationships/comments" Target="../comments2.xml"/><Relationship Id="rId2" Type="http://schemas.openxmlformats.org/officeDocument/2006/relationships/hyperlink" Target="https://apccolombia1-my.sharepoint.com/:f:/r/personal/angelaaguirre_apccolombia_gov_co1/Documents/Designaciones?csf=1&amp;web=1&amp;e=5Nj6jJ%0952.708.132" TargetMode="External"/><Relationship Id="rId1" Type="http://schemas.openxmlformats.org/officeDocument/2006/relationships/hyperlink" Target="https://apccolombia1-my.sharepoint.com/:f:/r/personal/angelaaguirre_apccolombia_gov_co1/Documents/Designaciones?csf=1&amp;web=1&amp;e=5Nj6jJ%0952.708.132" TargetMode="External"/><Relationship Id="rId6" Type="http://schemas.openxmlformats.org/officeDocument/2006/relationships/vmlDrawing" Target="../drawings/vmlDrawing2.vml"/><Relationship Id="rId5" Type="http://schemas.openxmlformats.org/officeDocument/2006/relationships/hyperlink" Target="https://apccolombia1-my.sharepoint.com/:f:/r/personal/angelaaguirre_apccolombia_gov_co1/Documents/Designaciones/Convenios/2022?csf=1&amp;web=1&amp;e=tV1DbJ" TargetMode="External"/><Relationship Id="rId4" Type="http://schemas.openxmlformats.org/officeDocument/2006/relationships/hyperlink" Target="https://apccolombia1-my.sharepoint.com/:f:/r/personal/angelaaguirre_apccolombia_gov_co1/Documents/Designaciones/Convenios/2022?csf=1&amp;web=1&amp;e=BMIBMj"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12"/>
  <sheetViews>
    <sheetView workbookViewId="0">
      <pane xSplit="3" ySplit="1" topLeftCell="D2" activePane="bottomRight" state="frozen"/>
      <selection pane="topRight" activeCell="F1" sqref="F1"/>
      <selection pane="bottomLeft" activeCell="A2" sqref="A2"/>
      <selection pane="bottomRight" activeCell="A3" sqref="A3"/>
    </sheetView>
  </sheetViews>
  <sheetFormatPr baseColWidth="10" defaultColWidth="12.625" defaultRowHeight="15" customHeight="1" x14ac:dyDescent="0.2"/>
  <cols>
    <col min="1" max="1" width="4.125" style="30" customWidth="1"/>
    <col min="2" max="2" width="14.625" style="30" customWidth="1"/>
    <col min="3" max="3" width="7" style="30" customWidth="1"/>
    <col min="4" max="4" width="10.125" style="30" customWidth="1"/>
    <col min="5" max="5" width="38.5" style="75" customWidth="1"/>
    <col min="6" max="6" width="8.375" style="30" customWidth="1"/>
    <col min="7" max="7" width="9" style="30" customWidth="1"/>
    <col min="8" max="8" width="9.25" style="30" customWidth="1"/>
    <col min="9" max="9" width="9.125" style="30" customWidth="1"/>
    <col min="10" max="10" width="8" style="30" customWidth="1"/>
    <col min="11" max="11" width="9.375" style="30" customWidth="1"/>
    <col min="12" max="12" width="9.25" style="30" customWidth="1"/>
    <col min="13" max="13" width="9.75" style="30" customWidth="1"/>
    <col min="14" max="14" width="11.625" style="30" customWidth="1"/>
    <col min="15" max="15" width="9.875" style="30" customWidth="1"/>
    <col min="16" max="16" width="15.375" style="30" customWidth="1"/>
    <col min="17" max="17" width="13.375" style="30" customWidth="1"/>
    <col min="18" max="19" width="13.125" style="64" customWidth="1"/>
    <col min="20" max="36" width="12.625" style="30" customWidth="1"/>
    <col min="37" max="16384" width="12.625" style="30"/>
  </cols>
  <sheetData>
    <row r="1" spans="1:19" ht="56.25" x14ac:dyDescent="0.2">
      <c r="A1" s="27" t="s">
        <v>0</v>
      </c>
      <c r="B1" s="28" t="s">
        <v>1</v>
      </c>
      <c r="C1" s="28" t="s">
        <v>3</v>
      </c>
      <c r="D1" s="28" t="s">
        <v>13</v>
      </c>
      <c r="E1" s="28" t="s">
        <v>19</v>
      </c>
      <c r="F1" s="28" t="s">
        <v>22</v>
      </c>
      <c r="G1" s="28" t="s">
        <v>23</v>
      </c>
      <c r="H1" s="28" t="s">
        <v>24</v>
      </c>
      <c r="I1" s="28" t="s">
        <v>25</v>
      </c>
      <c r="J1" s="28" t="s">
        <v>26</v>
      </c>
      <c r="K1" s="28" t="s">
        <v>27</v>
      </c>
      <c r="L1" s="28" t="s">
        <v>28</v>
      </c>
      <c r="M1" s="28" t="s">
        <v>44</v>
      </c>
      <c r="N1" s="28" t="s">
        <v>46</v>
      </c>
      <c r="O1" s="28" t="s">
        <v>47</v>
      </c>
      <c r="P1" s="28" t="s">
        <v>50</v>
      </c>
      <c r="Q1" s="28" t="s">
        <v>51</v>
      </c>
    </row>
    <row r="2" spans="1:19" s="29" customFormat="1" ht="45" customHeight="1" x14ac:dyDescent="0.2">
      <c r="A2" s="1">
        <v>1</v>
      </c>
      <c r="B2" s="2" t="s">
        <v>52</v>
      </c>
      <c r="C2" s="1" t="s">
        <v>54</v>
      </c>
      <c r="D2" s="16" t="s">
        <v>56</v>
      </c>
      <c r="E2" s="2" t="s">
        <v>57</v>
      </c>
      <c r="F2" s="3">
        <v>44579</v>
      </c>
      <c r="G2" s="3">
        <v>44759</v>
      </c>
      <c r="H2" s="3">
        <v>44851</v>
      </c>
      <c r="I2" s="3"/>
      <c r="J2" s="1" t="str">
        <f ca="1">IF(TODAY()&lt;H2,"VIGENTE","TERMINADO")</f>
        <v>VIGENTE</v>
      </c>
      <c r="K2" s="1"/>
      <c r="L2" s="1" t="s">
        <v>58</v>
      </c>
      <c r="M2" s="4">
        <v>31500000</v>
      </c>
      <c r="N2" s="1" t="s">
        <v>60</v>
      </c>
      <c r="O2" s="1" t="s">
        <v>61</v>
      </c>
      <c r="P2" s="1" t="s">
        <v>64</v>
      </c>
      <c r="Q2" s="16" t="s">
        <v>65</v>
      </c>
      <c r="R2" s="35"/>
      <c r="S2" s="35"/>
    </row>
    <row r="3" spans="1:19" s="29" customFormat="1" ht="45" customHeight="1" x14ac:dyDescent="0.2">
      <c r="A3" s="1">
        <v>2</v>
      </c>
      <c r="B3" s="2" t="s">
        <v>66</v>
      </c>
      <c r="C3" s="1" t="s">
        <v>54</v>
      </c>
      <c r="D3" s="31" t="s">
        <v>67</v>
      </c>
      <c r="E3" s="2" t="s">
        <v>68</v>
      </c>
      <c r="F3" s="3">
        <v>44581</v>
      </c>
      <c r="G3" s="3">
        <v>44670</v>
      </c>
      <c r="H3" s="3"/>
      <c r="I3" s="1"/>
      <c r="J3" s="1" t="str">
        <f t="shared" ref="J3:J65" ca="1" si="0">IF(TODAY()&lt;G3,"VIGENTE","TERMINADO")</f>
        <v>TERMINADO</v>
      </c>
      <c r="K3" s="1"/>
      <c r="L3" s="1" t="s">
        <v>58</v>
      </c>
      <c r="M3" s="4">
        <v>36000000</v>
      </c>
      <c r="N3" s="1" t="s">
        <v>70</v>
      </c>
      <c r="O3" s="1" t="s">
        <v>61</v>
      </c>
      <c r="P3" s="1" t="s">
        <v>64</v>
      </c>
      <c r="Q3" s="16" t="s">
        <v>65</v>
      </c>
      <c r="R3" s="35"/>
      <c r="S3" s="35"/>
    </row>
    <row r="4" spans="1:19" s="29" customFormat="1" ht="45" customHeight="1" x14ac:dyDescent="0.2">
      <c r="A4" s="1">
        <v>2</v>
      </c>
      <c r="B4" s="2" t="s">
        <v>71</v>
      </c>
      <c r="C4" s="1" t="s">
        <v>54</v>
      </c>
      <c r="D4" s="31" t="s">
        <v>72</v>
      </c>
      <c r="E4" s="2" t="s">
        <v>68</v>
      </c>
      <c r="F4" s="3">
        <v>44671</v>
      </c>
      <c r="G4" s="3">
        <v>44742</v>
      </c>
      <c r="H4" s="3"/>
      <c r="I4" s="1"/>
      <c r="J4" s="1" t="str">
        <f t="shared" ref="J4" ca="1" si="1">IF(TODAY()&lt;G4,"VIGENTE","TERMINADO")</f>
        <v>TERMINADO</v>
      </c>
      <c r="K4" s="1"/>
      <c r="L4" s="1" t="s">
        <v>58</v>
      </c>
      <c r="M4" s="4">
        <v>36000000</v>
      </c>
      <c r="N4" s="1" t="s">
        <v>70</v>
      </c>
      <c r="O4" s="1" t="s">
        <v>61</v>
      </c>
      <c r="P4" s="1" t="s">
        <v>64</v>
      </c>
      <c r="Q4" s="16" t="s">
        <v>65</v>
      </c>
      <c r="R4" s="35"/>
      <c r="S4" s="35"/>
    </row>
    <row r="5" spans="1:19" s="29" customFormat="1" ht="51.75" customHeight="1" x14ac:dyDescent="0.2">
      <c r="A5" s="1">
        <v>3</v>
      </c>
      <c r="B5" s="2" t="s">
        <v>73</v>
      </c>
      <c r="C5" s="1" t="s">
        <v>54</v>
      </c>
      <c r="D5" s="31" t="s">
        <v>74</v>
      </c>
      <c r="E5" s="19" t="s">
        <v>75</v>
      </c>
      <c r="F5" s="3">
        <v>44580</v>
      </c>
      <c r="G5" s="3">
        <v>44760</v>
      </c>
      <c r="H5" s="3"/>
      <c r="I5" s="1"/>
      <c r="J5" s="1" t="str">
        <f ca="1">IF(TODAY()&lt;G5,"VIGENTE","TERMINADO")</f>
        <v>TERMINADO</v>
      </c>
      <c r="K5" s="1"/>
      <c r="L5" s="1" t="s">
        <v>76</v>
      </c>
      <c r="M5" s="4">
        <v>43800000</v>
      </c>
      <c r="N5" s="1" t="s">
        <v>77</v>
      </c>
      <c r="O5" s="1" t="s">
        <v>61</v>
      </c>
      <c r="P5" s="1" t="s">
        <v>64</v>
      </c>
      <c r="Q5" s="16" t="s">
        <v>65</v>
      </c>
      <c r="R5" s="35"/>
      <c r="S5" s="35"/>
    </row>
    <row r="6" spans="1:19" s="29" customFormat="1" ht="77.25" customHeight="1" x14ac:dyDescent="0.2">
      <c r="A6" s="1">
        <v>4</v>
      </c>
      <c r="B6" s="2" t="s">
        <v>78</v>
      </c>
      <c r="C6" s="1" t="s">
        <v>54</v>
      </c>
      <c r="D6" s="31" t="s">
        <v>79</v>
      </c>
      <c r="E6" s="2" t="s">
        <v>80</v>
      </c>
      <c r="F6" s="3">
        <v>44579</v>
      </c>
      <c r="G6" s="3">
        <v>44736</v>
      </c>
      <c r="H6" s="3"/>
      <c r="I6" s="1"/>
      <c r="J6" s="1" t="str">
        <f t="shared" ca="1" si="0"/>
        <v>TERMINADO</v>
      </c>
      <c r="K6" s="1"/>
      <c r="L6" s="1" t="s">
        <v>76</v>
      </c>
      <c r="M6" s="4">
        <v>39000000</v>
      </c>
      <c r="N6" s="1" t="s">
        <v>81</v>
      </c>
      <c r="O6" s="1" t="s">
        <v>61</v>
      </c>
      <c r="P6" s="1" t="s">
        <v>64</v>
      </c>
      <c r="Q6" s="16" t="s">
        <v>65</v>
      </c>
      <c r="R6" s="35"/>
      <c r="S6" s="35"/>
    </row>
    <row r="7" spans="1:19" s="29" customFormat="1" ht="77.25" customHeight="1" x14ac:dyDescent="0.2">
      <c r="A7" s="1">
        <v>5</v>
      </c>
      <c r="B7" s="2" t="s">
        <v>82</v>
      </c>
      <c r="C7" s="1" t="s">
        <v>54</v>
      </c>
      <c r="D7" s="16" t="s">
        <v>83</v>
      </c>
      <c r="E7" s="2" t="s">
        <v>84</v>
      </c>
      <c r="F7" s="3">
        <v>44579</v>
      </c>
      <c r="G7" s="3">
        <v>44773</v>
      </c>
      <c r="H7" s="3"/>
      <c r="I7" s="1"/>
      <c r="J7" s="1" t="str">
        <f t="shared" ca="1" si="0"/>
        <v>TERMINADO</v>
      </c>
      <c r="K7" s="1"/>
      <c r="L7" s="1" t="s">
        <v>58</v>
      </c>
      <c r="M7" s="4">
        <v>12286667</v>
      </c>
      <c r="N7" s="1" t="s">
        <v>85</v>
      </c>
      <c r="O7" s="1" t="s">
        <v>61</v>
      </c>
      <c r="P7" s="1" t="s">
        <v>64</v>
      </c>
      <c r="Q7" s="16" t="s">
        <v>65</v>
      </c>
      <c r="R7" s="35"/>
      <c r="S7" s="35"/>
    </row>
    <row r="8" spans="1:19" s="29" customFormat="1" ht="45" customHeight="1" x14ac:dyDescent="0.2">
      <c r="A8" s="1">
        <v>6</v>
      </c>
      <c r="B8" s="2" t="s">
        <v>86</v>
      </c>
      <c r="C8" s="1" t="s">
        <v>54</v>
      </c>
      <c r="D8" s="16" t="s">
        <v>87</v>
      </c>
      <c r="E8" s="2" t="s">
        <v>88</v>
      </c>
      <c r="F8" s="3">
        <v>44579</v>
      </c>
      <c r="G8" s="3">
        <v>44759</v>
      </c>
      <c r="H8" s="3">
        <v>44851</v>
      </c>
      <c r="I8" s="1"/>
      <c r="J8" s="1" t="str">
        <f ca="1">IF(TODAY()&lt;H8,"VIGENTE","TERMINADO")</f>
        <v>VIGENTE</v>
      </c>
      <c r="K8" s="1"/>
      <c r="L8" s="1" t="s">
        <v>58</v>
      </c>
      <c r="M8" s="4">
        <v>30600000</v>
      </c>
      <c r="N8" s="1" t="s">
        <v>90</v>
      </c>
      <c r="O8" s="1" t="s">
        <v>61</v>
      </c>
      <c r="P8" s="1" t="s">
        <v>64</v>
      </c>
      <c r="Q8" s="16" t="s">
        <v>65</v>
      </c>
      <c r="R8" s="35"/>
      <c r="S8" s="35"/>
    </row>
    <row r="9" spans="1:19" s="29" customFormat="1" ht="45" customHeight="1" x14ac:dyDescent="0.2">
      <c r="A9" s="1">
        <v>7</v>
      </c>
      <c r="B9" s="2" t="s">
        <v>91</v>
      </c>
      <c r="C9" s="1" t="s">
        <v>54</v>
      </c>
      <c r="D9" s="31" t="s">
        <v>92</v>
      </c>
      <c r="E9" s="2" t="s">
        <v>93</v>
      </c>
      <c r="F9" s="3">
        <v>44579</v>
      </c>
      <c r="G9" s="3">
        <v>44773</v>
      </c>
      <c r="H9" s="3"/>
      <c r="I9" s="1"/>
      <c r="J9" s="1" t="str">
        <f t="shared" ca="1" si="0"/>
        <v>TERMINADO</v>
      </c>
      <c r="K9" s="1"/>
      <c r="L9" s="1" t="s">
        <v>58</v>
      </c>
      <c r="M9" s="4">
        <v>24420000</v>
      </c>
      <c r="N9" s="1" t="s">
        <v>94</v>
      </c>
      <c r="O9" s="1" t="s">
        <v>61</v>
      </c>
      <c r="P9" s="1" t="s">
        <v>64</v>
      </c>
      <c r="Q9" s="16" t="s">
        <v>65</v>
      </c>
      <c r="R9" s="35"/>
      <c r="S9" s="35"/>
    </row>
    <row r="10" spans="1:19" s="29" customFormat="1" ht="45" customHeight="1" x14ac:dyDescent="0.2">
      <c r="A10" s="1">
        <v>8</v>
      </c>
      <c r="B10" s="2" t="s">
        <v>95</v>
      </c>
      <c r="C10" s="1" t="s">
        <v>54</v>
      </c>
      <c r="D10" s="31" t="s">
        <v>96</v>
      </c>
      <c r="E10" s="2" t="s">
        <v>97</v>
      </c>
      <c r="F10" s="3">
        <v>44579</v>
      </c>
      <c r="G10" s="3">
        <v>44747</v>
      </c>
      <c r="H10" s="3"/>
      <c r="I10" s="1"/>
      <c r="J10" s="1" t="str">
        <f t="shared" ca="1" si="0"/>
        <v>TERMINADO</v>
      </c>
      <c r="K10" s="1"/>
      <c r="L10" s="1" t="s">
        <v>58</v>
      </c>
      <c r="M10" s="4">
        <v>12286667</v>
      </c>
      <c r="N10" s="1" t="s">
        <v>98</v>
      </c>
      <c r="O10" s="1" t="s">
        <v>61</v>
      </c>
      <c r="P10" s="1" t="s">
        <v>64</v>
      </c>
      <c r="Q10" s="16" t="s">
        <v>65</v>
      </c>
      <c r="R10" s="35"/>
      <c r="S10" s="35"/>
    </row>
    <row r="11" spans="1:19" s="29" customFormat="1" ht="45" customHeight="1" x14ac:dyDescent="0.2">
      <c r="A11" s="1">
        <v>9</v>
      </c>
      <c r="B11" s="2" t="s">
        <v>99</v>
      </c>
      <c r="C11" s="1" t="s">
        <v>54</v>
      </c>
      <c r="D11" s="31" t="s">
        <v>100</v>
      </c>
      <c r="E11" s="2" t="s">
        <v>101</v>
      </c>
      <c r="F11" s="3">
        <v>44579</v>
      </c>
      <c r="G11" s="3">
        <v>44773</v>
      </c>
      <c r="H11" s="3"/>
      <c r="I11" s="1"/>
      <c r="J11" s="1" t="str">
        <f t="shared" ca="1" si="0"/>
        <v>TERMINADO</v>
      </c>
      <c r="K11" s="1"/>
      <c r="L11" s="1" t="s">
        <v>58</v>
      </c>
      <c r="M11" s="4">
        <v>31040000</v>
      </c>
      <c r="N11" s="1" t="s">
        <v>102</v>
      </c>
      <c r="O11" s="1" t="s">
        <v>61</v>
      </c>
      <c r="P11" s="1" t="s">
        <v>64</v>
      </c>
      <c r="Q11" s="16" t="s">
        <v>65</v>
      </c>
      <c r="R11" s="35"/>
      <c r="S11" s="35"/>
    </row>
    <row r="12" spans="1:19" s="17" customFormat="1" ht="45" customHeight="1" x14ac:dyDescent="0.2">
      <c r="A12" s="1">
        <v>10</v>
      </c>
      <c r="B12" s="2" t="s">
        <v>103</v>
      </c>
      <c r="C12" s="1" t="s">
        <v>89</v>
      </c>
      <c r="D12" s="27" t="s">
        <v>55</v>
      </c>
      <c r="E12" s="2" t="s">
        <v>104</v>
      </c>
      <c r="F12" s="3">
        <v>44580</v>
      </c>
      <c r="G12" s="3">
        <v>44773</v>
      </c>
      <c r="H12" s="3"/>
      <c r="I12" s="1"/>
      <c r="J12" s="1" t="str">
        <f t="shared" ca="1" si="0"/>
        <v>TERMINADO</v>
      </c>
      <c r="K12" s="1"/>
      <c r="L12" s="1" t="s">
        <v>58</v>
      </c>
      <c r="M12" s="4">
        <v>46963333</v>
      </c>
      <c r="N12" s="1" t="s">
        <v>105</v>
      </c>
      <c r="O12" s="1" t="s">
        <v>61</v>
      </c>
      <c r="P12" s="1" t="s">
        <v>55</v>
      </c>
      <c r="Q12" s="16" t="s">
        <v>65</v>
      </c>
      <c r="R12" s="34"/>
      <c r="S12" s="34"/>
    </row>
    <row r="13" spans="1:19" s="29" customFormat="1" ht="45" customHeight="1" x14ac:dyDescent="0.2">
      <c r="A13" s="1">
        <v>11</v>
      </c>
      <c r="B13" s="2" t="s">
        <v>106</v>
      </c>
      <c r="C13" s="1" t="s">
        <v>54</v>
      </c>
      <c r="D13" s="31" t="s">
        <v>107</v>
      </c>
      <c r="E13" s="2" t="s">
        <v>108</v>
      </c>
      <c r="F13" s="3">
        <v>44581</v>
      </c>
      <c r="G13" s="3">
        <v>44762</v>
      </c>
      <c r="H13" s="1"/>
      <c r="I13" s="1"/>
      <c r="J13" s="1" t="str">
        <f t="shared" ca="1" si="0"/>
        <v>TERMINADO</v>
      </c>
      <c r="K13" s="1"/>
      <c r="L13" s="1" t="s">
        <v>58</v>
      </c>
      <c r="M13" s="4">
        <v>43800000</v>
      </c>
      <c r="N13" s="1" t="s">
        <v>109</v>
      </c>
      <c r="O13" s="1" t="s">
        <v>61</v>
      </c>
      <c r="P13" s="1" t="s">
        <v>64</v>
      </c>
      <c r="Q13" s="16" t="s">
        <v>65</v>
      </c>
      <c r="R13" s="35"/>
      <c r="S13" s="35"/>
    </row>
    <row r="14" spans="1:19" s="29" customFormat="1" ht="45" customHeight="1" x14ac:dyDescent="0.2">
      <c r="A14" s="1">
        <v>12</v>
      </c>
      <c r="B14" s="2" t="s">
        <v>110</v>
      </c>
      <c r="C14" s="1" t="s">
        <v>54</v>
      </c>
      <c r="D14" s="31" t="s">
        <v>111</v>
      </c>
      <c r="E14" s="2" t="s">
        <v>112</v>
      </c>
      <c r="F14" s="3">
        <v>44585</v>
      </c>
      <c r="G14" s="3">
        <v>44765</v>
      </c>
      <c r="H14" s="3"/>
      <c r="I14" s="1"/>
      <c r="J14" s="1" t="str">
        <f t="shared" ca="1" si="0"/>
        <v>TERMINADO</v>
      </c>
      <c r="K14" s="1"/>
      <c r="L14" s="1" t="s">
        <v>58</v>
      </c>
      <c r="M14" s="13">
        <v>36000000</v>
      </c>
      <c r="N14" s="1" t="s">
        <v>113</v>
      </c>
      <c r="O14" s="1" t="s">
        <v>61</v>
      </c>
      <c r="P14" s="1" t="s">
        <v>64</v>
      </c>
      <c r="Q14" s="16" t="s">
        <v>65</v>
      </c>
      <c r="R14" s="35"/>
      <c r="S14" s="35"/>
    </row>
    <row r="15" spans="1:19" s="17" customFormat="1" ht="45" customHeight="1" x14ac:dyDescent="0.2">
      <c r="A15" s="1">
        <v>13</v>
      </c>
      <c r="B15" s="2" t="s">
        <v>114</v>
      </c>
      <c r="C15" s="1" t="s">
        <v>54</v>
      </c>
      <c r="D15" s="31" t="s">
        <v>115</v>
      </c>
      <c r="E15" s="2" t="s">
        <v>116</v>
      </c>
      <c r="F15" s="3">
        <v>44587</v>
      </c>
      <c r="G15" s="3">
        <v>44712</v>
      </c>
      <c r="H15" s="3">
        <v>44773</v>
      </c>
      <c r="I15" s="1"/>
      <c r="J15" s="1" t="str">
        <f ca="1">IF(TODAY()&lt;H15,"VIGENTE","TERMINADO")</f>
        <v>TERMINADO</v>
      </c>
      <c r="K15" s="1"/>
      <c r="L15" s="1" t="s">
        <v>58</v>
      </c>
      <c r="M15" s="4">
        <v>40300000</v>
      </c>
      <c r="N15" s="1" t="s">
        <v>117</v>
      </c>
      <c r="O15" s="1" t="s">
        <v>61</v>
      </c>
      <c r="P15" s="1" t="s">
        <v>64</v>
      </c>
      <c r="Q15" s="16" t="s">
        <v>65</v>
      </c>
      <c r="R15" s="34"/>
      <c r="S15" s="34"/>
    </row>
    <row r="16" spans="1:19" s="29" customFormat="1" ht="90" customHeight="1" x14ac:dyDescent="0.2">
      <c r="A16" s="1">
        <v>14</v>
      </c>
      <c r="B16" s="2" t="s">
        <v>118</v>
      </c>
      <c r="C16" s="1" t="s">
        <v>54</v>
      </c>
      <c r="D16" s="31" t="s">
        <v>119</v>
      </c>
      <c r="E16" s="19" t="s">
        <v>120</v>
      </c>
      <c r="F16" s="3">
        <v>44580</v>
      </c>
      <c r="G16" s="3">
        <v>44760</v>
      </c>
      <c r="H16" s="3"/>
      <c r="I16" s="1"/>
      <c r="J16" s="1" t="str">
        <f t="shared" ca="1" si="0"/>
        <v>TERMINADO</v>
      </c>
      <c r="K16" s="1"/>
      <c r="L16" s="1" t="s">
        <v>76</v>
      </c>
      <c r="M16" s="4">
        <v>36000000</v>
      </c>
      <c r="N16" s="1" t="s">
        <v>121</v>
      </c>
      <c r="O16" s="1" t="s">
        <v>61</v>
      </c>
      <c r="P16" s="1" t="s">
        <v>64</v>
      </c>
      <c r="Q16" s="16" t="s">
        <v>65</v>
      </c>
      <c r="R16" s="35"/>
      <c r="S16" s="35"/>
    </row>
    <row r="17" spans="1:21" s="29" customFormat="1" ht="45" customHeight="1" x14ac:dyDescent="0.2">
      <c r="A17" s="1">
        <v>15</v>
      </c>
      <c r="B17" s="2" t="s">
        <v>122</v>
      </c>
      <c r="C17" s="1" t="s">
        <v>54</v>
      </c>
      <c r="D17" s="16" t="s">
        <v>123</v>
      </c>
      <c r="E17" s="2" t="s">
        <v>124</v>
      </c>
      <c r="F17" s="3">
        <v>44580</v>
      </c>
      <c r="G17" s="3">
        <v>44773</v>
      </c>
      <c r="H17" s="3"/>
      <c r="I17" s="1"/>
      <c r="J17" s="1" t="str">
        <f t="shared" ca="1" si="0"/>
        <v>TERMINADO</v>
      </c>
      <c r="K17" s="1"/>
      <c r="L17" s="1" t="s">
        <v>76</v>
      </c>
      <c r="M17" s="4">
        <v>14080000</v>
      </c>
      <c r="N17" s="1" t="s">
        <v>125</v>
      </c>
      <c r="O17" s="1" t="s">
        <v>61</v>
      </c>
      <c r="P17" s="1" t="s">
        <v>64</v>
      </c>
      <c r="Q17" s="16" t="s">
        <v>65</v>
      </c>
      <c r="R17" s="35"/>
      <c r="S17" s="35"/>
    </row>
    <row r="18" spans="1:21" s="29" customFormat="1" ht="56.25" customHeight="1" x14ac:dyDescent="0.2">
      <c r="A18" s="1">
        <v>16</v>
      </c>
      <c r="B18" s="2" t="s">
        <v>126</v>
      </c>
      <c r="C18" s="1" t="s">
        <v>54</v>
      </c>
      <c r="D18" s="31" t="s">
        <v>127</v>
      </c>
      <c r="E18" s="19" t="s">
        <v>128</v>
      </c>
      <c r="F18" s="3">
        <v>44585</v>
      </c>
      <c r="G18" s="3">
        <v>44765</v>
      </c>
      <c r="H18" s="3"/>
      <c r="I18" s="1"/>
      <c r="J18" s="1" t="str">
        <f t="shared" ca="1" si="0"/>
        <v>TERMINADO</v>
      </c>
      <c r="K18" s="1"/>
      <c r="L18" s="1" t="s">
        <v>76</v>
      </c>
      <c r="M18" s="4">
        <v>39000000</v>
      </c>
      <c r="N18" s="1" t="s">
        <v>129</v>
      </c>
      <c r="O18" s="1" t="s">
        <v>61</v>
      </c>
      <c r="P18" s="1" t="s">
        <v>64</v>
      </c>
      <c r="Q18" s="16" t="s">
        <v>65</v>
      </c>
      <c r="R18" s="35"/>
      <c r="S18" s="35"/>
    </row>
    <row r="19" spans="1:21" s="29" customFormat="1" ht="45" customHeight="1" x14ac:dyDescent="0.2">
      <c r="A19" s="1">
        <v>17</v>
      </c>
      <c r="B19" s="2" t="s">
        <v>130</v>
      </c>
      <c r="C19" s="1" t="s">
        <v>54</v>
      </c>
      <c r="D19" s="31" t="s">
        <v>131</v>
      </c>
      <c r="E19" s="2" t="s">
        <v>132</v>
      </c>
      <c r="F19" s="3">
        <v>44582</v>
      </c>
      <c r="G19" s="3">
        <v>44762</v>
      </c>
      <c r="H19" s="1"/>
      <c r="I19" s="1"/>
      <c r="J19" s="1" t="str">
        <f t="shared" ca="1" si="0"/>
        <v>TERMINADO</v>
      </c>
      <c r="K19" s="1"/>
      <c r="L19" s="1" t="s">
        <v>76</v>
      </c>
      <c r="M19" s="4">
        <v>37200000</v>
      </c>
      <c r="N19" s="1" t="s">
        <v>133</v>
      </c>
      <c r="O19" s="1" t="s">
        <v>61</v>
      </c>
      <c r="P19" s="1" t="s">
        <v>134</v>
      </c>
      <c r="Q19" s="16" t="s">
        <v>65</v>
      </c>
      <c r="R19" s="35"/>
      <c r="S19" s="35"/>
    </row>
    <row r="20" spans="1:21" s="29" customFormat="1" ht="45" customHeight="1" x14ac:dyDescent="0.2">
      <c r="A20" s="1">
        <v>17</v>
      </c>
      <c r="B20" s="2" t="s">
        <v>135</v>
      </c>
      <c r="C20" s="1" t="s">
        <v>54</v>
      </c>
      <c r="D20" s="16" t="s">
        <v>136</v>
      </c>
      <c r="E20" s="2" t="s">
        <v>132</v>
      </c>
      <c r="F20" s="3">
        <v>44629</v>
      </c>
      <c r="G20" s="3">
        <v>44762</v>
      </c>
      <c r="H20" s="3">
        <v>44773</v>
      </c>
      <c r="I20" s="1"/>
      <c r="J20" s="1" t="str">
        <f ca="1">IF(TODAY()&lt;H20,"VIGENTE","TERMINADO")</f>
        <v>TERMINADO</v>
      </c>
      <c r="K20" s="1"/>
      <c r="L20" s="1" t="s">
        <v>76</v>
      </c>
      <c r="M20" s="4">
        <v>55800000</v>
      </c>
      <c r="N20" s="1" t="s">
        <v>133</v>
      </c>
      <c r="O20" s="1" t="s">
        <v>61</v>
      </c>
      <c r="P20" s="1" t="s">
        <v>134</v>
      </c>
      <c r="Q20" s="16" t="s">
        <v>65</v>
      </c>
      <c r="R20" s="35"/>
      <c r="S20" s="35"/>
    </row>
    <row r="21" spans="1:21" s="29" customFormat="1" ht="45" customHeight="1" x14ac:dyDescent="0.2">
      <c r="A21" s="1">
        <v>18</v>
      </c>
      <c r="B21" s="2" t="s">
        <v>137</v>
      </c>
      <c r="C21" s="1" t="s">
        <v>54</v>
      </c>
      <c r="D21" s="31" t="s">
        <v>138</v>
      </c>
      <c r="E21" s="2" t="s">
        <v>139</v>
      </c>
      <c r="F21" s="3">
        <v>44581</v>
      </c>
      <c r="G21" s="3">
        <v>44773</v>
      </c>
      <c r="H21" s="3"/>
      <c r="I21" s="1"/>
      <c r="J21" s="1" t="str">
        <f t="shared" ca="1" si="0"/>
        <v>TERMINADO</v>
      </c>
      <c r="K21" s="1"/>
      <c r="L21" s="1" t="s">
        <v>76</v>
      </c>
      <c r="M21" s="4">
        <v>20480000</v>
      </c>
      <c r="N21" s="1" t="s">
        <v>140</v>
      </c>
      <c r="O21" s="1" t="s">
        <v>61</v>
      </c>
      <c r="P21" s="1" t="s">
        <v>64</v>
      </c>
      <c r="Q21" s="16" t="s">
        <v>65</v>
      </c>
      <c r="R21" s="35">
        <f>3200000*4</f>
        <v>12800000</v>
      </c>
      <c r="S21" s="35" t="e">
        <f>#REF!+R21</f>
        <v>#REF!</v>
      </c>
      <c r="T21" s="29">
        <f>20480000</f>
        <v>20480000</v>
      </c>
      <c r="U21" s="35" t="e">
        <f>T21-S21</f>
        <v>#REF!</v>
      </c>
    </row>
    <row r="22" spans="1:21" s="29" customFormat="1" ht="45" customHeight="1" x14ac:dyDescent="0.2">
      <c r="A22" s="1">
        <v>19</v>
      </c>
      <c r="B22" s="2" t="s">
        <v>141</v>
      </c>
      <c r="C22" s="1" t="s">
        <v>54</v>
      </c>
      <c r="D22" s="31" t="s">
        <v>142</v>
      </c>
      <c r="E22" s="2" t="s">
        <v>143</v>
      </c>
      <c r="F22" s="3">
        <v>44585</v>
      </c>
      <c r="G22" s="3">
        <v>44773</v>
      </c>
      <c r="H22" s="3"/>
      <c r="I22" s="1"/>
      <c r="J22" s="1" t="str">
        <f t="shared" ca="1" si="0"/>
        <v>TERMINADO</v>
      </c>
      <c r="K22" s="1"/>
      <c r="L22" s="1" t="s">
        <v>58</v>
      </c>
      <c r="M22" s="4">
        <v>45746666</v>
      </c>
      <c r="N22" s="1" t="s">
        <v>144</v>
      </c>
      <c r="O22" s="1" t="s">
        <v>61</v>
      </c>
      <c r="P22" s="1" t="s">
        <v>64</v>
      </c>
      <c r="Q22" s="16" t="s">
        <v>65</v>
      </c>
      <c r="R22" s="35"/>
      <c r="S22" s="35"/>
      <c r="T22" s="29">
        <v>9600000</v>
      </c>
    </row>
    <row r="23" spans="1:21" s="29" customFormat="1" ht="45" customHeight="1" x14ac:dyDescent="0.2">
      <c r="A23" s="1">
        <v>20</v>
      </c>
      <c r="B23" s="2" t="s">
        <v>145</v>
      </c>
      <c r="C23" s="1" t="s">
        <v>54</v>
      </c>
      <c r="D23" s="31" t="s">
        <v>146</v>
      </c>
      <c r="E23" s="2" t="s">
        <v>147</v>
      </c>
      <c r="F23" s="3">
        <v>44587</v>
      </c>
      <c r="G23" s="3">
        <v>44767</v>
      </c>
      <c r="H23" s="3"/>
      <c r="I23" s="1"/>
      <c r="J23" s="1" t="str">
        <f t="shared" ca="1" si="0"/>
        <v>TERMINADO</v>
      </c>
      <c r="K23" s="1"/>
      <c r="L23" s="1" t="s">
        <v>58</v>
      </c>
      <c r="M23" s="4">
        <v>31800000</v>
      </c>
      <c r="N23" s="1" t="s">
        <v>149</v>
      </c>
      <c r="O23" s="1" t="s">
        <v>61</v>
      </c>
      <c r="P23" s="1" t="s">
        <v>64</v>
      </c>
      <c r="Q23" s="16" t="s">
        <v>65</v>
      </c>
      <c r="R23" s="35"/>
      <c r="S23" s="35"/>
      <c r="T23" s="35">
        <f>T21+T22</f>
        <v>30080000</v>
      </c>
    </row>
    <row r="24" spans="1:21" s="29" customFormat="1" ht="45" customHeight="1" x14ac:dyDescent="0.2">
      <c r="A24" s="1">
        <v>21</v>
      </c>
      <c r="B24" s="2" t="s">
        <v>150</v>
      </c>
      <c r="C24" s="1" t="s">
        <v>54</v>
      </c>
      <c r="D24" s="31" t="s">
        <v>151</v>
      </c>
      <c r="E24" s="2" t="s">
        <v>152</v>
      </c>
      <c r="F24" s="3">
        <v>44586</v>
      </c>
      <c r="G24" s="3">
        <v>44766</v>
      </c>
      <c r="H24" s="3"/>
      <c r="I24" s="1"/>
      <c r="J24" s="1" t="str">
        <f t="shared" ca="1" si="0"/>
        <v>TERMINADO</v>
      </c>
      <c r="K24" s="1"/>
      <c r="L24" s="1" t="s">
        <v>58</v>
      </c>
      <c r="M24" s="4">
        <v>36000000</v>
      </c>
      <c r="N24" s="1" t="s">
        <v>153</v>
      </c>
      <c r="O24" s="1" t="s">
        <v>61</v>
      </c>
      <c r="P24" s="1" t="s">
        <v>64</v>
      </c>
      <c r="Q24" s="16" t="s">
        <v>65</v>
      </c>
      <c r="R24" s="35"/>
      <c r="S24" s="35"/>
    </row>
    <row r="25" spans="1:21" s="17" customFormat="1" ht="45" customHeight="1" x14ac:dyDescent="0.2">
      <c r="A25" s="1">
        <v>22</v>
      </c>
      <c r="B25" s="2" t="s">
        <v>154</v>
      </c>
      <c r="C25" s="1" t="s">
        <v>54</v>
      </c>
      <c r="D25" s="31" t="s">
        <v>155</v>
      </c>
      <c r="E25" s="2" t="s">
        <v>156</v>
      </c>
      <c r="F25" s="3">
        <v>44587</v>
      </c>
      <c r="G25" s="3">
        <v>44767</v>
      </c>
      <c r="H25" s="1"/>
      <c r="I25" s="1"/>
      <c r="J25" s="1" t="str">
        <f t="shared" ca="1" si="0"/>
        <v>TERMINADO</v>
      </c>
      <c r="K25" s="1"/>
      <c r="L25" s="1" t="s">
        <v>58</v>
      </c>
      <c r="M25" s="4">
        <v>39000000</v>
      </c>
      <c r="N25" s="1" t="s">
        <v>157</v>
      </c>
      <c r="O25" s="1" t="s">
        <v>61</v>
      </c>
      <c r="P25" s="1" t="s">
        <v>158</v>
      </c>
      <c r="Q25" s="16" t="s">
        <v>65</v>
      </c>
      <c r="R25" s="34"/>
      <c r="S25" s="34"/>
    </row>
    <row r="26" spans="1:21" s="29" customFormat="1" ht="45" customHeight="1" x14ac:dyDescent="0.2">
      <c r="A26" s="1">
        <v>23</v>
      </c>
      <c r="B26" s="2" t="s">
        <v>159</v>
      </c>
      <c r="C26" s="1" t="s">
        <v>54</v>
      </c>
      <c r="D26" s="31" t="s">
        <v>160</v>
      </c>
      <c r="E26" s="2" t="s">
        <v>161</v>
      </c>
      <c r="F26" s="3">
        <v>44587</v>
      </c>
      <c r="G26" s="3">
        <v>44798</v>
      </c>
      <c r="H26" s="3"/>
      <c r="I26" s="1"/>
      <c r="J26" s="1" t="str">
        <f t="shared" ca="1" si="0"/>
        <v>TERMINADO</v>
      </c>
      <c r="K26" s="1"/>
      <c r="L26" s="1" t="s">
        <v>58</v>
      </c>
      <c r="M26" s="4">
        <v>21000000</v>
      </c>
      <c r="N26" s="1" t="s">
        <v>162</v>
      </c>
      <c r="O26" s="1" t="s">
        <v>61</v>
      </c>
      <c r="P26" s="1" t="s">
        <v>64</v>
      </c>
      <c r="Q26" s="16" t="s">
        <v>65</v>
      </c>
      <c r="R26" s="35"/>
      <c r="S26" s="35"/>
    </row>
    <row r="27" spans="1:21" s="29" customFormat="1" ht="45" customHeight="1" x14ac:dyDescent="0.2">
      <c r="A27" s="1">
        <v>24</v>
      </c>
      <c r="B27" s="2" t="s">
        <v>163</v>
      </c>
      <c r="C27" s="1" t="s">
        <v>54</v>
      </c>
      <c r="D27" s="31" t="s">
        <v>164</v>
      </c>
      <c r="E27" s="2" t="s">
        <v>165</v>
      </c>
      <c r="F27" s="3">
        <v>44589</v>
      </c>
      <c r="G27" s="3">
        <v>44769</v>
      </c>
      <c r="H27" s="3"/>
      <c r="I27" s="3"/>
      <c r="J27" s="1" t="str">
        <f t="shared" ca="1" si="0"/>
        <v>TERMINADO</v>
      </c>
      <c r="K27" s="1"/>
      <c r="L27" s="1" t="s">
        <v>58</v>
      </c>
      <c r="M27" s="4">
        <v>18000000</v>
      </c>
      <c r="N27" s="1" t="s">
        <v>166</v>
      </c>
      <c r="O27" s="1" t="s">
        <v>61</v>
      </c>
      <c r="P27" s="1" t="s">
        <v>64</v>
      </c>
      <c r="Q27" s="16" t="s">
        <v>65</v>
      </c>
      <c r="R27" s="35"/>
      <c r="S27" s="35"/>
    </row>
    <row r="28" spans="1:21" s="29" customFormat="1" ht="45" customHeight="1" x14ac:dyDescent="0.2">
      <c r="A28" s="1">
        <v>24</v>
      </c>
      <c r="B28" s="2" t="s">
        <v>167</v>
      </c>
      <c r="C28" s="1" t="s">
        <v>54</v>
      </c>
      <c r="D28" s="16" t="s">
        <v>168</v>
      </c>
      <c r="E28" s="2" t="s">
        <v>165</v>
      </c>
      <c r="F28" s="3">
        <v>44700</v>
      </c>
      <c r="G28" s="3">
        <v>44769</v>
      </c>
      <c r="H28" s="3"/>
      <c r="I28" s="3"/>
      <c r="J28" s="1" t="str">
        <f t="shared" ref="J28" ca="1" si="2">IF(TODAY()&lt;G28,"VIGENTE","TERMINADO")</f>
        <v>TERMINADO</v>
      </c>
      <c r="K28" s="1"/>
      <c r="L28" s="1" t="s">
        <v>58</v>
      </c>
      <c r="M28" s="4">
        <v>18000000</v>
      </c>
      <c r="N28" s="1" t="s">
        <v>166</v>
      </c>
      <c r="O28" s="1" t="s">
        <v>61</v>
      </c>
      <c r="P28" s="1" t="s">
        <v>169</v>
      </c>
      <c r="Q28" s="16" t="s">
        <v>65</v>
      </c>
      <c r="R28" s="35"/>
      <c r="S28" s="35"/>
    </row>
    <row r="29" spans="1:21" s="29" customFormat="1" ht="45" customHeight="1" x14ac:dyDescent="0.2">
      <c r="A29" s="1">
        <v>25</v>
      </c>
      <c r="B29" s="2" t="s">
        <v>170</v>
      </c>
      <c r="C29" s="1" t="s">
        <v>54</v>
      </c>
      <c r="D29" s="31" t="s">
        <v>171</v>
      </c>
      <c r="E29" s="2" t="s">
        <v>172</v>
      </c>
      <c r="F29" s="3">
        <v>44589</v>
      </c>
      <c r="G29" s="3">
        <v>44769</v>
      </c>
      <c r="H29" s="1"/>
      <c r="I29" s="1"/>
      <c r="J29" s="1" t="str">
        <f t="shared" ca="1" si="0"/>
        <v>TERMINADO</v>
      </c>
      <c r="K29" s="1"/>
      <c r="L29" s="1" t="s">
        <v>58</v>
      </c>
      <c r="M29" s="4">
        <v>43800000</v>
      </c>
      <c r="N29" s="1" t="s">
        <v>173</v>
      </c>
      <c r="O29" s="1" t="s">
        <v>61</v>
      </c>
      <c r="P29" s="1" t="s">
        <v>64</v>
      </c>
      <c r="Q29" s="16" t="s">
        <v>65</v>
      </c>
      <c r="R29" s="35"/>
      <c r="S29" s="35"/>
    </row>
    <row r="30" spans="1:21" s="29" customFormat="1" ht="45" customHeight="1" x14ac:dyDescent="0.2">
      <c r="A30" s="1">
        <v>26</v>
      </c>
      <c r="B30" s="2" t="s">
        <v>174</v>
      </c>
      <c r="C30" s="1" t="s">
        <v>54</v>
      </c>
      <c r="D30" s="31" t="s">
        <v>175</v>
      </c>
      <c r="E30" s="2" t="s">
        <v>176</v>
      </c>
      <c r="F30" s="3">
        <v>44589</v>
      </c>
      <c r="G30" s="3">
        <v>44769</v>
      </c>
      <c r="H30" s="3"/>
      <c r="I30" s="3"/>
      <c r="J30" s="1" t="str">
        <f t="shared" ca="1" si="0"/>
        <v>TERMINADO</v>
      </c>
      <c r="K30" s="1"/>
      <c r="L30" s="1" t="s">
        <v>58</v>
      </c>
      <c r="M30" s="4">
        <v>18000000</v>
      </c>
      <c r="N30" s="1" t="s">
        <v>177</v>
      </c>
      <c r="O30" s="1" t="s">
        <v>61</v>
      </c>
      <c r="P30" s="1" t="s">
        <v>64</v>
      </c>
      <c r="Q30" s="16" t="s">
        <v>65</v>
      </c>
      <c r="R30" s="35"/>
      <c r="S30" s="35"/>
    </row>
    <row r="31" spans="1:21" s="54" customFormat="1" ht="45" customHeight="1" x14ac:dyDescent="0.2">
      <c r="A31" s="40">
        <v>27</v>
      </c>
      <c r="B31" s="41" t="s">
        <v>178</v>
      </c>
      <c r="C31" s="40" t="s">
        <v>54</v>
      </c>
      <c r="D31" s="52" t="s">
        <v>179</v>
      </c>
      <c r="E31" s="41" t="s">
        <v>180</v>
      </c>
      <c r="F31" s="42">
        <v>44587</v>
      </c>
      <c r="G31" s="42">
        <v>44769</v>
      </c>
      <c r="H31" s="42"/>
      <c r="I31" s="40"/>
      <c r="J31" s="40" t="str">
        <f t="shared" ca="1" si="0"/>
        <v>TERMINADO</v>
      </c>
      <c r="K31" s="40"/>
      <c r="L31" s="40" t="s">
        <v>58</v>
      </c>
      <c r="M31" s="43">
        <v>27000000</v>
      </c>
      <c r="N31" s="40" t="s">
        <v>181</v>
      </c>
      <c r="O31" s="40" t="s">
        <v>61</v>
      </c>
      <c r="P31" s="40" t="s">
        <v>64</v>
      </c>
      <c r="Q31" s="51" t="s">
        <v>65</v>
      </c>
      <c r="R31" s="53"/>
      <c r="S31" s="53"/>
    </row>
    <row r="32" spans="1:21" s="29" customFormat="1" ht="77.25" customHeight="1" x14ac:dyDescent="0.2">
      <c r="A32" s="1">
        <v>28</v>
      </c>
      <c r="B32" s="2" t="s">
        <v>182</v>
      </c>
      <c r="C32" s="1" t="s">
        <v>54</v>
      </c>
      <c r="D32" s="31" t="s">
        <v>183</v>
      </c>
      <c r="E32" s="2" t="s">
        <v>184</v>
      </c>
      <c r="F32" s="3">
        <v>44587</v>
      </c>
      <c r="G32" s="3">
        <v>44773</v>
      </c>
      <c r="H32" s="3"/>
      <c r="I32" s="1"/>
      <c r="J32" s="1" t="str">
        <f t="shared" ca="1" si="0"/>
        <v>TERMINADO</v>
      </c>
      <c r="K32" s="1"/>
      <c r="L32" s="1" t="s">
        <v>58</v>
      </c>
      <c r="M32" s="4">
        <v>26040000</v>
      </c>
      <c r="N32" s="1" t="s">
        <v>186</v>
      </c>
      <c r="O32" s="1" t="s">
        <v>61</v>
      </c>
      <c r="P32" s="1" t="s">
        <v>187</v>
      </c>
      <c r="Q32" s="16" t="s">
        <v>65</v>
      </c>
      <c r="R32" s="35"/>
      <c r="S32" s="35"/>
    </row>
    <row r="33" spans="1:19" s="29" customFormat="1" ht="45" customHeight="1" x14ac:dyDescent="0.2">
      <c r="A33" s="1">
        <v>29</v>
      </c>
      <c r="B33" s="2" t="s">
        <v>188</v>
      </c>
      <c r="C33" s="1" t="s">
        <v>54</v>
      </c>
      <c r="D33" s="31" t="s">
        <v>189</v>
      </c>
      <c r="E33" s="2" t="s">
        <v>190</v>
      </c>
      <c r="F33" s="3">
        <v>44587</v>
      </c>
      <c r="G33" s="3">
        <v>44767</v>
      </c>
      <c r="H33" s="3"/>
      <c r="I33" s="1"/>
      <c r="J33" s="1" t="str">
        <f t="shared" ca="1" si="0"/>
        <v>TERMINADO</v>
      </c>
      <c r="K33" s="1"/>
      <c r="L33" s="1" t="s">
        <v>58</v>
      </c>
      <c r="M33" s="4">
        <v>25800000</v>
      </c>
      <c r="N33" s="1" t="s">
        <v>191</v>
      </c>
      <c r="O33" s="1" t="s">
        <v>61</v>
      </c>
      <c r="P33" s="1" t="s">
        <v>64</v>
      </c>
      <c r="Q33" s="16" t="s">
        <v>65</v>
      </c>
      <c r="R33" s="35"/>
      <c r="S33" s="35"/>
    </row>
    <row r="34" spans="1:19" s="29" customFormat="1" ht="45" customHeight="1" x14ac:dyDescent="0.2">
      <c r="A34" s="1">
        <v>30</v>
      </c>
      <c r="B34" s="2" t="s">
        <v>192</v>
      </c>
      <c r="C34" s="1" t="s">
        <v>54</v>
      </c>
      <c r="D34" s="31" t="s">
        <v>193</v>
      </c>
      <c r="E34" s="2" t="s">
        <v>194</v>
      </c>
      <c r="F34" s="3">
        <v>44585</v>
      </c>
      <c r="G34" s="3">
        <v>44765</v>
      </c>
      <c r="H34" s="1"/>
      <c r="I34" s="1"/>
      <c r="J34" s="1" t="str">
        <f t="shared" ca="1" si="0"/>
        <v>TERMINADO</v>
      </c>
      <c r="K34" s="1"/>
      <c r="L34" s="1" t="s">
        <v>76</v>
      </c>
      <c r="M34" s="4">
        <v>34800000</v>
      </c>
      <c r="N34" s="1" t="s">
        <v>196</v>
      </c>
      <c r="O34" s="1" t="s">
        <v>61</v>
      </c>
      <c r="P34" s="1" t="s">
        <v>197</v>
      </c>
      <c r="Q34" s="16" t="s">
        <v>65</v>
      </c>
      <c r="R34" s="35"/>
      <c r="S34" s="35"/>
    </row>
    <row r="35" spans="1:19" s="17" customFormat="1" ht="45" customHeight="1" x14ac:dyDescent="0.2">
      <c r="A35" s="1">
        <v>31</v>
      </c>
      <c r="B35" s="2" t="s">
        <v>198</v>
      </c>
      <c r="C35" s="1" t="s">
        <v>54</v>
      </c>
      <c r="D35" s="31" t="s">
        <v>199</v>
      </c>
      <c r="E35" s="2" t="s">
        <v>200</v>
      </c>
      <c r="F35" s="3">
        <v>44592</v>
      </c>
      <c r="G35" s="3">
        <v>44757</v>
      </c>
      <c r="H35" s="1"/>
      <c r="I35" s="1"/>
      <c r="J35" s="1" t="str">
        <f t="shared" ca="1" si="0"/>
        <v>TERMINADO</v>
      </c>
      <c r="K35" s="1"/>
      <c r="L35" s="1" t="s">
        <v>58</v>
      </c>
      <c r="M35" s="4">
        <v>70400000</v>
      </c>
      <c r="N35" s="1" t="s">
        <v>201</v>
      </c>
      <c r="O35" s="1" t="s">
        <v>61</v>
      </c>
      <c r="P35" s="1" t="s">
        <v>64</v>
      </c>
      <c r="Q35" s="16" t="s">
        <v>65</v>
      </c>
      <c r="R35" s="34"/>
      <c r="S35" s="34"/>
    </row>
    <row r="36" spans="1:19" s="69" customFormat="1" ht="45" customHeight="1" x14ac:dyDescent="0.2">
      <c r="A36" s="27">
        <v>32</v>
      </c>
      <c r="B36" s="65" t="s">
        <v>202</v>
      </c>
      <c r="C36" s="27" t="s">
        <v>54</v>
      </c>
      <c r="D36" s="31" t="s">
        <v>203</v>
      </c>
      <c r="E36" s="65" t="s">
        <v>204</v>
      </c>
      <c r="F36" s="66">
        <v>44592</v>
      </c>
      <c r="G36" s="66">
        <v>44925</v>
      </c>
      <c r="H36" s="66"/>
      <c r="I36" s="27"/>
      <c r="J36" s="27" t="str">
        <f t="shared" ca="1" si="0"/>
        <v>VIGENTE</v>
      </c>
      <c r="K36" s="27"/>
      <c r="L36" s="27" t="s">
        <v>58</v>
      </c>
      <c r="M36" s="67">
        <v>70400000</v>
      </c>
      <c r="N36" s="27" t="s">
        <v>205</v>
      </c>
      <c r="O36" s="27" t="s">
        <v>61</v>
      </c>
      <c r="P36" s="27" t="s">
        <v>64</v>
      </c>
      <c r="Q36" s="31" t="s">
        <v>65</v>
      </c>
      <c r="R36" s="68"/>
      <c r="S36" s="68"/>
    </row>
    <row r="37" spans="1:19" s="29" customFormat="1" ht="45" customHeight="1" x14ac:dyDescent="0.2">
      <c r="A37" s="1">
        <v>33</v>
      </c>
      <c r="B37" s="2" t="s">
        <v>206</v>
      </c>
      <c r="C37" s="1" t="s">
        <v>89</v>
      </c>
      <c r="D37" s="32" t="s">
        <v>55</v>
      </c>
      <c r="E37" s="2" t="s">
        <v>208</v>
      </c>
      <c r="F37" s="3">
        <v>44592</v>
      </c>
      <c r="G37" s="3">
        <v>44926</v>
      </c>
      <c r="H37" s="3"/>
      <c r="I37" s="1"/>
      <c r="J37" s="1" t="str">
        <f t="shared" ca="1" si="0"/>
        <v>VIGENTE</v>
      </c>
      <c r="K37" s="1"/>
      <c r="L37" s="1" t="s">
        <v>58</v>
      </c>
      <c r="M37" s="4">
        <v>80344550</v>
      </c>
      <c r="N37" s="1" t="s">
        <v>209</v>
      </c>
      <c r="O37" s="1" t="s">
        <v>61</v>
      </c>
      <c r="P37" s="1" t="s">
        <v>55</v>
      </c>
      <c r="Q37" s="16" t="s">
        <v>65</v>
      </c>
      <c r="R37" s="35"/>
      <c r="S37" s="35"/>
    </row>
    <row r="38" spans="1:19" s="29" customFormat="1" ht="45" customHeight="1" x14ac:dyDescent="0.2">
      <c r="A38" s="1">
        <v>34</v>
      </c>
      <c r="B38" s="2" t="s">
        <v>210</v>
      </c>
      <c r="C38" s="1" t="s">
        <v>89</v>
      </c>
      <c r="D38" s="27" t="s">
        <v>55</v>
      </c>
      <c r="E38" s="2" t="s">
        <v>211</v>
      </c>
      <c r="F38" s="3">
        <v>44588</v>
      </c>
      <c r="G38" s="3">
        <v>44738</v>
      </c>
      <c r="H38" s="1"/>
      <c r="I38" s="1"/>
      <c r="J38" s="1" t="str">
        <f t="shared" ca="1" si="0"/>
        <v>TERMINADO</v>
      </c>
      <c r="K38" s="1"/>
      <c r="L38" s="1" t="s">
        <v>58</v>
      </c>
      <c r="M38" s="4">
        <v>13643155</v>
      </c>
      <c r="N38" s="1" t="s">
        <v>212</v>
      </c>
      <c r="O38" s="1" t="s">
        <v>61</v>
      </c>
      <c r="P38" s="1" t="s">
        <v>55</v>
      </c>
      <c r="Q38" s="16" t="s">
        <v>65</v>
      </c>
      <c r="R38" s="35"/>
      <c r="S38" s="35"/>
    </row>
    <row r="39" spans="1:19" s="29" customFormat="1" ht="45" customHeight="1" x14ac:dyDescent="0.2">
      <c r="A39" s="1">
        <v>35</v>
      </c>
      <c r="B39" s="2" t="s">
        <v>213</v>
      </c>
      <c r="C39" s="1" t="s">
        <v>54</v>
      </c>
      <c r="D39" s="27" t="s">
        <v>214</v>
      </c>
      <c r="E39" s="2" t="s">
        <v>215</v>
      </c>
      <c r="F39" s="3">
        <v>44589</v>
      </c>
      <c r="G39" s="3">
        <v>44769</v>
      </c>
      <c r="H39" s="3"/>
      <c r="I39" s="1"/>
      <c r="J39" s="1" t="str">
        <f t="shared" ca="1" si="0"/>
        <v>TERMINADO</v>
      </c>
      <c r="K39" s="1"/>
      <c r="L39" s="1" t="s">
        <v>58</v>
      </c>
      <c r="M39" s="4">
        <v>19200000</v>
      </c>
      <c r="N39" s="1" t="s">
        <v>216</v>
      </c>
      <c r="O39" s="1" t="s">
        <v>61</v>
      </c>
      <c r="P39" s="1" t="s">
        <v>64</v>
      </c>
      <c r="Q39" s="16" t="s">
        <v>65</v>
      </c>
      <c r="R39" s="35"/>
      <c r="S39" s="35"/>
    </row>
    <row r="40" spans="1:19" s="29" customFormat="1" ht="45" customHeight="1" x14ac:dyDescent="0.2">
      <c r="A40" s="1">
        <v>36</v>
      </c>
      <c r="B40" s="2" t="s">
        <v>217</v>
      </c>
      <c r="C40" s="1" t="s">
        <v>89</v>
      </c>
      <c r="D40" s="27" t="s">
        <v>55</v>
      </c>
      <c r="E40" s="2" t="s">
        <v>218</v>
      </c>
      <c r="F40" s="3">
        <v>44592</v>
      </c>
      <c r="G40" s="3">
        <v>44772</v>
      </c>
      <c r="H40" s="1"/>
      <c r="I40" s="1"/>
      <c r="J40" s="1" t="str">
        <f t="shared" ca="1" si="0"/>
        <v>TERMINADO</v>
      </c>
      <c r="K40" s="1"/>
      <c r="L40" s="1" t="s">
        <v>76</v>
      </c>
      <c r="M40" s="4">
        <v>172500000</v>
      </c>
      <c r="N40" s="1" t="s">
        <v>219</v>
      </c>
      <c r="O40" s="1" t="s">
        <v>61</v>
      </c>
      <c r="P40" s="1" t="s">
        <v>55</v>
      </c>
      <c r="Q40" s="16" t="s">
        <v>65</v>
      </c>
      <c r="R40" s="35"/>
      <c r="S40" s="35"/>
    </row>
    <row r="41" spans="1:19" s="29" customFormat="1" ht="45" customHeight="1" x14ac:dyDescent="0.2">
      <c r="A41" s="1">
        <v>37</v>
      </c>
      <c r="B41" s="2" t="s">
        <v>220</v>
      </c>
      <c r="C41" s="1" t="s">
        <v>89</v>
      </c>
      <c r="D41" s="32" t="s">
        <v>55</v>
      </c>
      <c r="E41" s="2" t="s">
        <v>221</v>
      </c>
      <c r="F41" s="3">
        <v>44227</v>
      </c>
      <c r="G41" s="3">
        <v>44803</v>
      </c>
      <c r="H41" s="3">
        <v>44864</v>
      </c>
      <c r="I41" s="1"/>
      <c r="J41" s="1" t="str">
        <f t="shared" ca="1" si="0"/>
        <v>TERMINADO</v>
      </c>
      <c r="K41" s="1"/>
      <c r="L41" s="1" t="s">
        <v>58</v>
      </c>
      <c r="M41" s="4">
        <v>59921272</v>
      </c>
      <c r="N41" s="1" t="s">
        <v>222</v>
      </c>
      <c r="O41" s="1" t="s">
        <v>61</v>
      </c>
      <c r="P41" s="1" t="s">
        <v>55</v>
      </c>
      <c r="Q41" s="16" t="s">
        <v>65</v>
      </c>
      <c r="R41" s="35"/>
      <c r="S41" s="35"/>
    </row>
    <row r="42" spans="1:19" s="29" customFormat="1" ht="32.25" customHeight="1" x14ac:dyDescent="0.2">
      <c r="A42" s="1">
        <v>38</v>
      </c>
      <c r="B42" s="2" t="s">
        <v>223</v>
      </c>
      <c r="C42" s="1" t="s">
        <v>54</v>
      </c>
      <c r="D42" s="31" t="s">
        <v>224</v>
      </c>
      <c r="E42" s="2" t="s">
        <v>225</v>
      </c>
      <c r="F42" s="3">
        <v>44593</v>
      </c>
      <c r="G42" s="3">
        <v>44773</v>
      </c>
      <c r="H42" s="1"/>
      <c r="I42" s="1"/>
      <c r="J42" s="1" t="str">
        <f t="shared" ca="1" si="0"/>
        <v>TERMINADO</v>
      </c>
      <c r="K42" s="1"/>
      <c r="L42" s="1"/>
      <c r="M42" s="4">
        <v>22000000</v>
      </c>
      <c r="N42" s="1" t="s">
        <v>226</v>
      </c>
      <c r="O42" s="1" t="s">
        <v>61</v>
      </c>
      <c r="P42" s="1" t="s">
        <v>64</v>
      </c>
      <c r="Q42" s="16" t="s">
        <v>65</v>
      </c>
      <c r="R42" s="35"/>
      <c r="S42" s="35"/>
    </row>
    <row r="43" spans="1:19" s="29" customFormat="1" ht="32.25" customHeight="1" x14ac:dyDescent="0.2">
      <c r="A43" s="1">
        <v>39</v>
      </c>
      <c r="B43" s="2" t="s">
        <v>227</v>
      </c>
      <c r="C43" s="1" t="s">
        <v>89</v>
      </c>
      <c r="D43" s="31" t="s">
        <v>55</v>
      </c>
      <c r="E43" s="2" t="s">
        <v>228</v>
      </c>
      <c r="F43" s="3">
        <v>44592</v>
      </c>
      <c r="G43" s="3">
        <v>44926</v>
      </c>
      <c r="H43" s="1"/>
      <c r="I43" s="1"/>
      <c r="J43" s="1" t="str">
        <f t="shared" ca="1" si="0"/>
        <v>VIGENTE</v>
      </c>
      <c r="K43" s="1"/>
      <c r="L43" s="1"/>
      <c r="M43" s="4">
        <v>1194803379</v>
      </c>
      <c r="N43" s="1" t="s">
        <v>229</v>
      </c>
      <c r="O43" s="1" t="s">
        <v>61</v>
      </c>
      <c r="P43" s="1" t="s">
        <v>55</v>
      </c>
      <c r="Q43" s="16" t="s">
        <v>65</v>
      </c>
      <c r="R43" s="35"/>
      <c r="S43" s="35"/>
    </row>
    <row r="44" spans="1:19" s="29" customFormat="1" ht="45" customHeight="1" x14ac:dyDescent="0.2">
      <c r="A44" s="1">
        <v>40</v>
      </c>
      <c r="B44" s="2" t="s">
        <v>230</v>
      </c>
      <c r="C44" s="1" t="s">
        <v>54</v>
      </c>
      <c r="D44" s="62" t="s">
        <v>231</v>
      </c>
      <c r="E44" s="2" t="s">
        <v>132</v>
      </c>
      <c r="F44" s="3">
        <v>44589</v>
      </c>
      <c r="G44" s="3">
        <v>44769</v>
      </c>
      <c r="H44" s="1"/>
      <c r="I44" s="1"/>
      <c r="J44" s="1" t="str">
        <f t="shared" ca="1" si="0"/>
        <v>TERMINADO</v>
      </c>
      <c r="K44" s="1"/>
      <c r="L44" s="1" t="s">
        <v>58</v>
      </c>
      <c r="M44" s="4">
        <v>37800000</v>
      </c>
      <c r="N44" s="1" t="s">
        <v>232</v>
      </c>
      <c r="O44" s="1" t="s">
        <v>61</v>
      </c>
      <c r="P44" s="1" t="s">
        <v>64</v>
      </c>
      <c r="Q44" s="16" t="s">
        <v>65</v>
      </c>
      <c r="R44" s="35"/>
      <c r="S44" s="35"/>
    </row>
    <row r="45" spans="1:19" s="29" customFormat="1" ht="45" customHeight="1" x14ac:dyDescent="0.2">
      <c r="A45" s="1">
        <v>41</v>
      </c>
      <c r="B45" s="2" t="s">
        <v>233</v>
      </c>
      <c r="C45" s="1" t="s">
        <v>89</v>
      </c>
      <c r="D45" s="32" t="s">
        <v>55</v>
      </c>
      <c r="E45" s="2" t="s">
        <v>234</v>
      </c>
      <c r="F45" s="3">
        <v>44593</v>
      </c>
      <c r="G45" s="3">
        <v>44773</v>
      </c>
      <c r="H45" s="3">
        <v>44804</v>
      </c>
      <c r="I45" s="3"/>
      <c r="J45" s="1" t="str">
        <f ca="1">IF(TODAY()&lt;H45,"VIGENTE","TERMINADO")</f>
        <v>TERMINADO</v>
      </c>
      <c r="K45" s="1"/>
      <c r="L45" s="1" t="s">
        <v>58</v>
      </c>
      <c r="M45" s="4">
        <v>3848184800</v>
      </c>
      <c r="N45" s="1" t="s">
        <v>235</v>
      </c>
      <c r="O45" s="1" t="s">
        <v>61</v>
      </c>
      <c r="P45" s="1" t="s">
        <v>55</v>
      </c>
      <c r="Q45" s="16" t="s">
        <v>65</v>
      </c>
      <c r="R45" s="35"/>
      <c r="S45" s="35"/>
    </row>
    <row r="46" spans="1:19" s="29" customFormat="1" ht="64.5" customHeight="1" x14ac:dyDescent="0.2">
      <c r="A46" s="1">
        <v>42</v>
      </c>
      <c r="B46" s="2" t="s">
        <v>236</v>
      </c>
      <c r="C46" s="1" t="s">
        <v>54</v>
      </c>
      <c r="D46" s="31" t="s">
        <v>237</v>
      </c>
      <c r="E46" s="2" t="s">
        <v>238</v>
      </c>
      <c r="F46" s="3">
        <v>44594</v>
      </c>
      <c r="G46" s="3">
        <v>44774</v>
      </c>
      <c r="H46" s="3"/>
      <c r="I46" s="1"/>
      <c r="J46" s="1" t="str">
        <f t="shared" ca="1" si="0"/>
        <v>TERMINADO</v>
      </c>
      <c r="K46" s="1"/>
      <c r="L46" s="1" t="s">
        <v>58</v>
      </c>
      <c r="M46" s="4">
        <v>11400000</v>
      </c>
      <c r="N46" s="1" t="s">
        <v>239</v>
      </c>
      <c r="O46" s="1" t="s">
        <v>61</v>
      </c>
      <c r="P46" s="1" t="s">
        <v>64</v>
      </c>
      <c r="Q46" s="16" t="s">
        <v>65</v>
      </c>
      <c r="R46" s="35"/>
      <c r="S46" s="35"/>
    </row>
    <row r="47" spans="1:19" s="17" customFormat="1" ht="45" customHeight="1" x14ac:dyDescent="0.2">
      <c r="A47" s="1">
        <v>43</v>
      </c>
      <c r="B47" s="2" t="s">
        <v>240</v>
      </c>
      <c r="C47" s="1" t="s">
        <v>89</v>
      </c>
      <c r="D47" s="32" t="s">
        <v>55</v>
      </c>
      <c r="E47" s="2" t="s">
        <v>241</v>
      </c>
      <c r="F47" s="3">
        <v>44594</v>
      </c>
      <c r="G47" s="3">
        <v>45168</v>
      </c>
      <c r="H47" s="3"/>
      <c r="I47" s="1"/>
      <c r="J47" s="1" t="str">
        <f t="shared" ca="1" si="0"/>
        <v>VIGENTE</v>
      </c>
      <c r="K47" s="1"/>
      <c r="L47" s="1" t="s">
        <v>58</v>
      </c>
      <c r="M47" s="4">
        <v>23117030612.080002</v>
      </c>
      <c r="N47" s="1" t="s">
        <v>242</v>
      </c>
      <c r="O47" s="1" t="s">
        <v>61</v>
      </c>
      <c r="P47" s="1" t="s">
        <v>55</v>
      </c>
      <c r="Q47" s="16" t="s">
        <v>65</v>
      </c>
      <c r="R47" s="34"/>
      <c r="S47" s="34"/>
    </row>
    <row r="48" spans="1:19" s="29" customFormat="1" ht="77.25" customHeight="1" x14ac:dyDescent="0.2">
      <c r="A48" s="1">
        <v>44</v>
      </c>
      <c r="B48" s="2" t="s">
        <v>243</v>
      </c>
      <c r="C48" s="1" t="s">
        <v>54</v>
      </c>
      <c r="D48" s="31" t="s">
        <v>244</v>
      </c>
      <c r="E48" s="2" t="s">
        <v>245</v>
      </c>
      <c r="F48" s="3">
        <v>44593</v>
      </c>
      <c r="G48" s="3">
        <v>44773</v>
      </c>
      <c r="H48" s="3"/>
      <c r="I48" s="1"/>
      <c r="J48" s="1" t="str">
        <f t="shared" ca="1" si="0"/>
        <v>TERMINADO</v>
      </c>
      <c r="K48" s="1"/>
      <c r="L48" s="1" t="s">
        <v>58</v>
      </c>
      <c r="M48" s="4">
        <v>11400000</v>
      </c>
      <c r="N48" s="1" t="s">
        <v>246</v>
      </c>
      <c r="O48" s="1" t="s">
        <v>61</v>
      </c>
      <c r="P48" s="1" t="s">
        <v>64</v>
      </c>
      <c r="Q48" s="16" t="s">
        <v>65</v>
      </c>
      <c r="R48" s="35"/>
      <c r="S48" s="35"/>
    </row>
    <row r="49" spans="1:19" s="29" customFormat="1" ht="77.25" customHeight="1" x14ac:dyDescent="0.2">
      <c r="A49" s="1">
        <v>45</v>
      </c>
      <c r="B49" s="2" t="s">
        <v>247</v>
      </c>
      <c r="C49" s="1" t="s">
        <v>54</v>
      </c>
      <c r="D49" s="31" t="s">
        <v>248</v>
      </c>
      <c r="E49" s="2" t="s">
        <v>250</v>
      </c>
      <c r="F49" s="3">
        <v>44594</v>
      </c>
      <c r="G49" s="3">
        <v>44733</v>
      </c>
      <c r="H49" s="3" t="s">
        <v>249</v>
      </c>
      <c r="I49" s="3" t="s">
        <v>249</v>
      </c>
      <c r="J49" s="1" t="str">
        <f t="shared" ca="1" si="0"/>
        <v>TERMINADO</v>
      </c>
      <c r="K49" s="1"/>
      <c r="L49" s="1" t="s">
        <v>58</v>
      </c>
      <c r="M49" s="4">
        <v>18000000</v>
      </c>
      <c r="N49" s="1" t="s">
        <v>251</v>
      </c>
      <c r="O49" s="1" t="s">
        <v>61</v>
      </c>
      <c r="P49" s="1" t="s">
        <v>64</v>
      </c>
      <c r="Q49" s="16" t="s">
        <v>65</v>
      </c>
      <c r="R49" s="35"/>
      <c r="S49" s="35"/>
    </row>
    <row r="50" spans="1:19" s="29" customFormat="1" ht="82.5" customHeight="1" x14ac:dyDescent="0.2">
      <c r="A50" s="1">
        <v>46</v>
      </c>
      <c r="B50" s="2" t="s">
        <v>252</v>
      </c>
      <c r="C50" s="1" t="s">
        <v>54</v>
      </c>
      <c r="D50" s="31" t="s">
        <v>253</v>
      </c>
      <c r="E50" s="2" t="s">
        <v>254</v>
      </c>
      <c r="F50" s="3">
        <v>44595</v>
      </c>
      <c r="G50" s="3">
        <v>44775</v>
      </c>
      <c r="H50" s="1"/>
      <c r="I50" s="1"/>
      <c r="J50" s="1" t="str">
        <f t="shared" ca="1" si="0"/>
        <v>TERMINADO</v>
      </c>
      <c r="K50" s="1"/>
      <c r="L50" s="1" t="s">
        <v>255</v>
      </c>
      <c r="M50" s="4">
        <v>31800000</v>
      </c>
      <c r="N50" s="1" t="s">
        <v>256</v>
      </c>
      <c r="O50" s="1" t="s">
        <v>61</v>
      </c>
      <c r="P50" s="1" t="s">
        <v>64</v>
      </c>
      <c r="Q50" s="16" t="s">
        <v>65</v>
      </c>
      <c r="R50" s="35"/>
      <c r="S50" s="35"/>
    </row>
    <row r="51" spans="1:19" s="29" customFormat="1" ht="45" customHeight="1" x14ac:dyDescent="0.2">
      <c r="A51" s="1">
        <v>47</v>
      </c>
      <c r="B51" s="2" t="s">
        <v>257</v>
      </c>
      <c r="C51" s="1" t="s">
        <v>89</v>
      </c>
      <c r="D51" s="32" t="s">
        <v>55</v>
      </c>
      <c r="E51" s="2" t="s">
        <v>258</v>
      </c>
      <c r="F51" s="3">
        <v>44617</v>
      </c>
      <c r="G51" s="3">
        <v>44773</v>
      </c>
      <c r="H51" s="3"/>
      <c r="I51" s="1"/>
      <c r="J51" s="1" t="str">
        <f t="shared" ca="1" si="0"/>
        <v>TERMINADO</v>
      </c>
      <c r="K51" s="1"/>
      <c r="L51" s="1"/>
      <c r="M51" s="4">
        <v>1761890823</v>
      </c>
      <c r="N51" s="1" t="s">
        <v>259</v>
      </c>
      <c r="O51" s="1" t="s">
        <v>61</v>
      </c>
      <c r="P51" s="1" t="s">
        <v>55</v>
      </c>
      <c r="Q51" s="16" t="s">
        <v>65</v>
      </c>
      <c r="R51" s="35"/>
      <c r="S51" s="35"/>
    </row>
    <row r="52" spans="1:19" s="29" customFormat="1" ht="45" customHeight="1" x14ac:dyDescent="0.2">
      <c r="A52" s="1">
        <v>48</v>
      </c>
      <c r="B52" s="2" t="s">
        <v>260</v>
      </c>
      <c r="C52" s="1" t="s">
        <v>54</v>
      </c>
      <c r="D52" s="31" t="s">
        <v>261</v>
      </c>
      <c r="E52" s="2" t="s">
        <v>262</v>
      </c>
      <c r="F52" s="3">
        <v>44594</v>
      </c>
      <c r="G52" s="3">
        <v>44774</v>
      </c>
      <c r="H52" s="1"/>
      <c r="I52" s="1"/>
      <c r="J52" s="1" t="str">
        <f t="shared" ca="1" si="0"/>
        <v>TERMINADO</v>
      </c>
      <c r="K52" s="1"/>
      <c r="L52" s="1" t="s">
        <v>263</v>
      </c>
      <c r="M52" s="4">
        <v>31800000</v>
      </c>
      <c r="N52" s="1" t="s">
        <v>259</v>
      </c>
      <c r="O52" s="1" t="s">
        <v>61</v>
      </c>
      <c r="P52" s="1" t="s">
        <v>64</v>
      </c>
      <c r="Q52" s="16" t="s">
        <v>65</v>
      </c>
      <c r="R52" s="35"/>
      <c r="S52" s="35"/>
    </row>
    <row r="53" spans="1:19" s="29" customFormat="1" ht="45" customHeight="1" x14ac:dyDescent="0.2">
      <c r="A53" s="1">
        <v>49</v>
      </c>
      <c r="B53" s="2" t="s">
        <v>264</v>
      </c>
      <c r="C53" s="1" t="s">
        <v>54</v>
      </c>
      <c r="D53" s="16" t="s">
        <v>265</v>
      </c>
      <c r="E53" s="2" t="s">
        <v>266</v>
      </c>
      <c r="F53" s="3">
        <v>44595</v>
      </c>
      <c r="G53" s="3">
        <v>44775</v>
      </c>
      <c r="H53" s="1"/>
      <c r="I53" s="1"/>
      <c r="J53" s="1" t="str">
        <f t="shared" ca="1" si="0"/>
        <v>TERMINADO</v>
      </c>
      <c r="K53" s="1"/>
      <c r="L53" s="1" t="s">
        <v>267</v>
      </c>
      <c r="M53" s="4">
        <v>31800000</v>
      </c>
      <c r="N53" s="1" t="s">
        <v>268</v>
      </c>
      <c r="O53" s="1" t="s">
        <v>61</v>
      </c>
      <c r="P53" s="1" t="s">
        <v>64</v>
      </c>
      <c r="Q53" s="16" t="s">
        <v>65</v>
      </c>
      <c r="R53" s="35"/>
      <c r="S53" s="35"/>
    </row>
    <row r="54" spans="1:19" s="29" customFormat="1" ht="45" customHeight="1" x14ac:dyDescent="0.2">
      <c r="A54" s="1">
        <v>50</v>
      </c>
      <c r="B54" s="2" t="s">
        <v>269</v>
      </c>
      <c r="C54" s="1" t="s">
        <v>54</v>
      </c>
      <c r="D54" s="31" t="s">
        <v>270</v>
      </c>
      <c r="E54" s="2" t="s">
        <v>271</v>
      </c>
      <c r="F54" s="3">
        <v>44596</v>
      </c>
      <c r="G54" s="3">
        <v>44776</v>
      </c>
      <c r="H54" s="3"/>
      <c r="I54" s="1"/>
      <c r="J54" s="1" t="str">
        <f t="shared" ca="1" si="0"/>
        <v>TERMINADO</v>
      </c>
      <c r="K54" s="1"/>
      <c r="L54" s="1" t="s">
        <v>272</v>
      </c>
      <c r="M54" s="4">
        <v>31800000</v>
      </c>
      <c r="N54" s="1" t="s">
        <v>273</v>
      </c>
      <c r="O54" s="1" t="s">
        <v>61</v>
      </c>
      <c r="P54" s="1" t="s">
        <v>64</v>
      </c>
      <c r="Q54" s="16" t="s">
        <v>65</v>
      </c>
      <c r="R54" s="35"/>
      <c r="S54" s="35"/>
    </row>
    <row r="55" spans="1:19" s="29" customFormat="1" ht="45" customHeight="1" x14ac:dyDescent="0.2">
      <c r="A55" s="1">
        <v>51</v>
      </c>
      <c r="B55" s="2" t="s">
        <v>274</v>
      </c>
      <c r="C55" s="1" t="s">
        <v>54</v>
      </c>
      <c r="D55" s="31" t="s">
        <v>275</v>
      </c>
      <c r="E55" s="2" t="s">
        <v>276</v>
      </c>
      <c r="F55" s="3">
        <v>44620</v>
      </c>
      <c r="G55" s="3">
        <v>44776</v>
      </c>
      <c r="H55" s="1"/>
      <c r="I55" s="1"/>
      <c r="J55" s="1" t="str">
        <f t="shared" ca="1" si="0"/>
        <v>TERMINADO</v>
      </c>
      <c r="K55" s="1"/>
      <c r="L55" s="1" t="s">
        <v>277</v>
      </c>
      <c r="M55" s="4">
        <v>31800000</v>
      </c>
      <c r="N55" s="1" t="s">
        <v>278</v>
      </c>
      <c r="O55" s="1" t="s">
        <v>61</v>
      </c>
      <c r="P55" s="1" t="s">
        <v>64</v>
      </c>
      <c r="Q55" s="16" t="s">
        <v>65</v>
      </c>
      <c r="R55" s="35"/>
      <c r="S55" s="35"/>
    </row>
    <row r="56" spans="1:19" s="29" customFormat="1" ht="45" customHeight="1" x14ac:dyDescent="0.2">
      <c r="A56" s="1">
        <v>52</v>
      </c>
      <c r="B56" s="2" t="s">
        <v>279</v>
      </c>
      <c r="C56" s="1" t="s">
        <v>54</v>
      </c>
      <c r="D56" s="31" t="s">
        <v>280</v>
      </c>
      <c r="E56" s="2" t="s">
        <v>281</v>
      </c>
      <c r="F56" s="3">
        <v>44595</v>
      </c>
      <c r="G56" s="3">
        <v>44775</v>
      </c>
      <c r="H56" s="3"/>
      <c r="I56" s="1"/>
      <c r="J56" s="1" t="str">
        <f t="shared" ca="1" si="0"/>
        <v>TERMINADO</v>
      </c>
      <c r="K56" s="1"/>
      <c r="L56" s="1" t="s">
        <v>282</v>
      </c>
      <c r="M56" s="4">
        <v>31800000</v>
      </c>
      <c r="N56" s="1" t="s">
        <v>283</v>
      </c>
      <c r="O56" s="1" t="s">
        <v>61</v>
      </c>
      <c r="P56" s="1" t="s">
        <v>64</v>
      </c>
      <c r="Q56" s="16" t="s">
        <v>65</v>
      </c>
      <c r="R56" s="35"/>
      <c r="S56" s="35"/>
    </row>
    <row r="57" spans="1:19" s="17" customFormat="1" ht="45" customHeight="1" x14ac:dyDescent="0.2">
      <c r="A57" s="1">
        <v>53</v>
      </c>
      <c r="B57" s="2" t="s">
        <v>284</v>
      </c>
      <c r="C57" s="1" t="s">
        <v>54</v>
      </c>
      <c r="D57" s="31" t="s">
        <v>285</v>
      </c>
      <c r="E57" s="2" t="s">
        <v>286</v>
      </c>
      <c r="F57" s="3">
        <v>44594</v>
      </c>
      <c r="G57" s="3">
        <v>44775</v>
      </c>
      <c r="H57" s="3"/>
      <c r="I57" s="3"/>
      <c r="J57" s="1" t="str">
        <f t="shared" ca="1" si="0"/>
        <v>TERMINADO</v>
      </c>
      <c r="K57" s="1"/>
      <c r="L57" s="1"/>
      <c r="M57" s="4">
        <v>31800000</v>
      </c>
      <c r="N57" s="1" t="s">
        <v>287</v>
      </c>
      <c r="O57" s="1" t="s">
        <v>61</v>
      </c>
      <c r="P57" s="1" t="s">
        <v>64</v>
      </c>
      <c r="Q57" s="16" t="s">
        <v>65</v>
      </c>
      <c r="R57" s="34"/>
      <c r="S57" s="34"/>
    </row>
    <row r="58" spans="1:19" s="29" customFormat="1" ht="45" customHeight="1" x14ac:dyDescent="0.2">
      <c r="A58" s="1">
        <v>54</v>
      </c>
      <c r="B58" s="2" t="s">
        <v>288</v>
      </c>
      <c r="C58" s="1" t="s">
        <v>89</v>
      </c>
      <c r="D58" s="32" t="s">
        <v>55</v>
      </c>
      <c r="E58" s="2" t="s">
        <v>289</v>
      </c>
      <c r="F58" s="3">
        <v>44610</v>
      </c>
      <c r="G58" s="3">
        <v>44619</v>
      </c>
      <c r="H58" s="1"/>
      <c r="I58" s="1"/>
      <c r="J58" s="1" t="str">
        <f t="shared" ca="1" si="0"/>
        <v>TERMINADO</v>
      </c>
      <c r="K58" s="1"/>
      <c r="L58" s="1" t="s">
        <v>58</v>
      </c>
      <c r="M58" s="4">
        <v>7722857</v>
      </c>
      <c r="N58" s="1" t="s">
        <v>290</v>
      </c>
      <c r="O58" s="1" t="s">
        <v>61</v>
      </c>
      <c r="P58" s="1" t="s">
        <v>55</v>
      </c>
      <c r="Q58" s="1" t="s">
        <v>55</v>
      </c>
      <c r="R58" s="35"/>
      <c r="S58" s="35"/>
    </row>
    <row r="59" spans="1:19" s="29" customFormat="1" ht="45" customHeight="1" x14ac:dyDescent="0.2">
      <c r="A59" s="1">
        <v>55</v>
      </c>
      <c r="B59" s="2" t="s">
        <v>291</v>
      </c>
      <c r="C59" s="1" t="s">
        <v>89</v>
      </c>
      <c r="D59" s="32" t="s">
        <v>55</v>
      </c>
      <c r="E59" s="2" t="s">
        <v>292</v>
      </c>
      <c r="F59" s="3">
        <v>44621</v>
      </c>
      <c r="G59" s="3">
        <v>44926</v>
      </c>
      <c r="H59" s="3"/>
      <c r="I59" s="1"/>
      <c r="J59" s="1" t="str">
        <f t="shared" ca="1" si="0"/>
        <v>VIGENTE</v>
      </c>
      <c r="K59" s="1"/>
      <c r="L59" s="1" t="s">
        <v>58</v>
      </c>
      <c r="M59" s="4">
        <v>979874</v>
      </c>
      <c r="N59" s="1" t="s">
        <v>293</v>
      </c>
      <c r="O59" s="1" t="s">
        <v>61</v>
      </c>
      <c r="P59" s="1" t="s">
        <v>55</v>
      </c>
      <c r="Q59" s="1" t="s">
        <v>55</v>
      </c>
      <c r="R59" s="35"/>
      <c r="S59" s="35"/>
    </row>
    <row r="60" spans="1:19" s="29" customFormat="1" ht="45" customHeight="1" x14ac:dyDescent="0.2">
      <c r="A60" s="1">
        <v>56</v>
      </c>
      <c r="B60" s="2" t="s">
        <v>294</v>
      </c>
      <c r="C60" s="1" t="s">
        <v>89</v>
      </c>
      <c r="D60" s="32" t="s">
        <v>55</v>
      </c>
      <c r="E60" s="2" t="s">
        <v>295</v>
      </c>
      <c r="F60" s="3">
        <v>44648</v>
      </c>
      <c r="G60" s="3">
        <v>44926</v>
      </c>
      <c r="H60" s="3"/>
      <c r="I60" s="1"/>
      <c r="J60" s="1" t="str">
        <f t="shared" ca="1" si="0"/>
        <v>VIGENTE</v>
      </c>
      <c r="K60" s="1"/>
      <c r="L60" s="1" t="s">
        <v>58</v>
      </c>
      <c r="M60" s="4">
        <v>66000000</v>
      </c>
      <c r="N60" s="1" t="s">
        <v>296</v>
      </c>
      <c r="O60" s="1" t="s">
        <v>61</v>
      </c>
      <c r="P60" s="1" t="s">
        <v>55</v>
      </c>
      <c r="Q60" s="1" t="s">
        <v>55</v>
      </c>
      <c r="R60" s="35"/>
      <c r="S60" s="35"/>
    </row>
    <row r="61" spans="1:19" s="29" customFormat="1" ht="45" customHeight="1" x14ac:dyDescent="0.2">
      <c r="A61" s="1">
        <v>57</v>
      </c>
      <c r="B61" s="2" t="s">
        <v>297</v>
      </c>
      <c r="C61" s="1" t="s">
        <v>54</v>
      </c>
      <c r="D61" s="32" t="s">
        <v>55</v>
      </c>
      <c r="E61" s="2" t="s">
        <v>298</v>
      </c>
      <c r="F61" s="3">
        <v>44659</v>
      </c>
      <c r="G61" s="3">
        <v>44908</v>
      </c>
      <c r="H61" s="1"/>
      <c r="I61" s="1"/>
      <c r="J61" s="1" t="str">
        <f t="shared" ca="1" si="0"/>
        <v>VIGENTE</v>
      </c>
      <c r="K61" s="1"/>
      <c r="L61" s="1" t="s">
        <v>58</v>
      </c>
      <c r="M61" s="4">
        <v>7050750</v>
      </c>
      <c r="N61" s="1" t="s">
        <v>299</v>
      </c>
      <c r="O61" s="1" t="s">
        <v>61</v>
      </c>
      <c r="P61" s="1" t="s">
        <v>55</v>
      </c>
      <c r="Q61" s="1" t="s">
        <v>55</v>
      </c>
      <c r="R61" s="35"/>
      <c r="S61" s="35"/>
    </row>
    <row r="62" spans="1:19" s="29" customFormat="1" ht="45" customHeight="1" x14ac:dyDescent="0.2">
      <c r="A62" s="1">
        <v>58</v>
      </c>
      <c r="B62" s="2" t="s">
        <v>300</v>
      </c>
      <c r="C62" s="1" t="s">
        <v>89</v>
      </c>
      <c r="D62" s="32" t="s">
        <v>55</v>
      </c>
      <c r="E62" s="2" t="s">
        <v>301</v>
      </c>
      <c r="F62" s="3">
        <v>44677</v>
      </c>
      <c r="G62" s="3">
        <v>44767</v>
      </c>
      <c r="H62" s="1"/>
      <c r="I62" s="1"/>
      <c r="J62" s="1" t="str">
        <f t="shared" ca="1" si="0"/>
        <v>TERMINADO</v>
      </c>
      <c r="K62" s="1"/>
      <c r="L62" s="1" t="s">
        <v>58</v>
      </c>
      <c r="M62" s="4">
        <v>15073200</v>
      </c>
      <c r="N62" s="1" t="s">
        <v>302</v>
      </c>
      <c r="O62" s="1" t="s">
        <v>61</v>
      </c>
      <c r="P62" s="1" t="s">
        <v>55</v>
      </c>
      <c r="Q62" s="1"/>
      <c r="R62" s="35"/>
      <c r="S62" s="35"/>
    </row>
    <row r="63" spans="1:19" s="29" customFormat="1" ht="45" customHeight="1" x14ac:dyDescent="0.2">
      <c r="A63" s="1">
        <v>59</v>
      </c>
      <c r="B63" s="2" t="s">
        <v>303</v>
      </c>
      <c r="C63" s="1" t="s">
        <v>89</v>
      </c>
      <c r="D63" s="32" t="s">
        <v>55</v>
      </c>
      <c r="E63" s="2" t="s">
        <v>304</v>
      </c>
      <c r="F63" s="3">
        <v>44677</v>
      </c>
      <c r="G63" s="3">
        <v>44926</v>
      </c>
      <c r="H63" s="1"/>
      <c r="I63" s="1"/>
      <c r="J63" s="1" t="str">
        <f t="shared" ca="1" si="0"/>
        <v>VIGENTE</v>
      </c>
      <c r="K63" s="1"/>
      <c r="L63" s="1" t="s">
        <v>58</v>
      </c>
      <c r="M63" s="4">
        <v>67000000</v>
      </c>
      <c r="N63" s="1" t="s">
        <v>305</v>
      </c>
      <c r="O63" s="1" t="s">
        <v>61</v>
      </c>
      <c r="P63" s="1" t="s">
        <v>55</v>
      </c>
      <c r="Q63" s="1" t="s">
        <v>55</v>
      </c>
      <c r="R63" s="35"/>
      <c r="S63" s="35"/>
    </row>
    <row r="64" spans="1:19" s="29" customFormat="1" ht="45" customHeight="1" x14ac:dyDescent="0.2">
      <c r="A64" s="1">
        <v>60</v>
      </c>
      <c r="B64" s="2" t="s">
        <v>306</v>
      </c>
      <c r="C64" s="1" t="s">
        <v>89</v>
      </c>
      <c r="D64" s="32" t="s">
        <v>55</v>
      </c>
      <c r="E64" s="2" t="s">
        <v>307</v>
      </c>
      <c r="F64" s="3">
        <v>44680</v>
      </c>
      <c r="G64" s="3">
        <v>44926</v>
      </c>
      <c r="H64" s="1"/>
      <c r="I64" s="1"/>
      <c r="J64" s="1" t="str">
        <f t="shared" ca="1" si="0"/>
        <v>VIGENTE</v>
      </c>
      <c r="K64" s="1"/>
      <c r="L64" s="1" t="s">
        <v>58</v>
      </c>
      <c r="M64" s="4">
        <v>7416080</v>
      </c>
      <c r="N64" s="1" t="s">
        <v>308</v>
      </c>
      <c r="O64" s="1" t="s">
        <v>61</v>
      </c>
      <c r="P64" s="1" t="s">
        <v>55</v>
      </c>
      <c r="Q64" s="1"/>
      <c r="R64" s="35"/>
      <c r="S64" s="35"/>
    </row>
    <row r="65" spans="1:19" s="29" customFormat="1" ht="45" customHeight="1" x14ac:dyDescent="0.2">
      <c r="A65" s="1">
        <v>61</v>
      </c>
      <c r="B65" s="2" t="s">
        <v>309</v>
      </c>
      <c r="C65" s="1" t="s">
        <v>89</v>
      </c>
      <c r="D65" s="32" t="s">
        <v>55</v>
      </c>
      <c r="E65" s="2" t="s">
        <v>310</v>
      </c>
      <c r="F65" s="3">
        <v>44678</v>
      </c>
      <c r="G65" s="3">
        <f>F65+60</f>
        <v>44738</v>
      </c>
      <c r="H65" s="1"/>
      <c r="I65" s="1"/>
      <c r="J65" s="1" t="str">
        <f t="shared" ca="1" si="0"/>
        <v>TERMINADO</v>
      </c>
      <c r="K65" s="1"/>
      <c r="L65" s="1" t="s">
        <v>58</v>
      </c>
      <c r="M65" s="4">
        <v>90224475.069999993</v>
      </c>
      <c r="N65" s="1" t="s">
        <v>311</v>
      </c>
      <c r="O65" s="1" t="s">
        <v>61</v>
      </c>
      <c r="P65" s="1" t="s">
        <v>55</v>
      </c>
      <c r="Q65" s="1" t="s">
        <v>55</v>
      </c>
      <c r="R65" s="35"/>
      <c r="S65" s="35"/>
    </row>
    <row r="66" spans="1:19" s="29" customFormat="1" ht="45" customHeight="1" x14ac:dyDescent="0.2">
      <c r="A66" s="1">
        <v>62</v>
      </c>
      <c r="B66" s="2" t="s">
        <v>313</v>
      </c>
      <c r="C66" s="1" t="s">
        <v>89</v>
      </c>
      <c r="D66" s="32" t="s">
        <v>55</v>
      </c>
      <c r="E66" s="2" t="s">
        <v>314</v>
      </c>
      <c r="F66" s="3">
        <v>44693</v>
      </c>
      <c r="G66" s="3">
        <v>44926</v>
      </c>
      <c r="H66" s="1"/>
      <c r="I66" s="1"/>
      <c r="J66" s="1" t="str">
        <f ca="1">IF(TODAY()&lt;G66,"VIGENTE","TERMINADO")</f>
        <v>VIGENTE</v>
      </c>
      <c r="K66" s="1"/>
      <c r="L66" s="1" t="s">
        <v>58</v>
      </c>
      <c r="M66" s="4">
        <v>5500000</v>
      </c>
      <c r="N66" s="1" t="s">
        <v>315</v>
      </c>
      <c r="O66" s="1" t="s">
        <v>61</v>
      </c>
      <c r="P66" s="1" t="s">
        <v>55</v>
      </c>
      <c r="Q66" s="1" t="s">
        <v>55</v>
      </c>
      <c r="R66" s="35"/>
      <c r="S66" s="35"/>
    </row>
    <row r="67" spans="1:19" s="29" customFormat="1" ht="45" customHeight="1" x14ac:dyDescent="0.2">
      <c r="A67" s="1">
        <v>63</v>
      </c>
      <c r="B67" s="2" t="s">
        <v>316</v>
      </c>
      <c r="C67" s="1" t="s">
        <v>89</v>
      </c>
      <c r="D67" s="32" t="s">
        <v>55</v>
      </c>
      <c r="E67" s="2" t="s">
        <v>317</v>
      </c>
      <c r="F67" s="3">
        <v>44705</v>
      </c>
      <c r="G67" s="3">
        <v>44764</v>
      </c>
      <c r="H67" s="1"/>
      <c r="I67" s="1"/>
      <c r="J67" s="1" t="str">
        <f ca="1">IF(TODAY()&lt;G67,"VIGENTE","TERMINADO")</f>
        <v>TERMINADO</v>
      </c>
      <c r="K67" s="1"/>
      <c r="L67" s="1" t="s">
        <v>58</v>
      </c>
      <c r="M67" s="4">
        <v>58071179.149999999</v>
      </c>
      <c r="N67" s="1" t="s">
        <v>318</v>
      </c>
      <c r="O67" s="1" t="s">
        <v>61</v>
      </c>
      <c r="P67" s="1" t="s">
        <v>55</v>
      </c>
      <c r="Q67" s="1" t="s">
        <v>55</v>
      </c>
      <c r="R67" s="35"/>
      <c r="S67" s="35"/>
    </row>
    <row r="68" spans="1:19" s="29" customFormat="1" ht="45" customHeight="1" x14ac:dyDescent="0.2">
      <c r="A68" s="1">
        <v>64</v>
      </c>
      <c r="B68" s="2" t="s">
        <v>319</v>
      </c>
      <c r="C68" s="1" t="s">
        <v>89</v>
      </c>
      <c r="D68" s="32" t="s">
        <v>55</v>
      </c>
      <c r="E68" s="2" t="s">
        <v>321</v>
      </c>
      <c r="F68" s="3">
        <v>44707</v>
      </c>
      <c r="G68" s="3">
        <v>44926</v>
      </c>
      <c r="H68" s="1"/>
      <c r="I68" s="1"/>
      <c r="J68" s="1" t="str">
        <f ca="1">IF(TODAY()&lt;G68,"VIGENTE","TERMINADO")</f>
        <v>VIGENTE</v>
      </c>
      <c r="K68" s="1"/>
      <c r="L68" s="1" t="s">
        <v>58</v>
      </c>
      <c r="M68" s="4">
        <v>46300344650</v>
      </c>
      <c r="N68" s="1" t="s">
        <v>315</v>
      </c>
      <c r="O68" s="1" t="s">
        <v>61</v>
      </c>
      <c r="P68" s="1" t="s">
        <v>55</v>
      </c>
      <c r="Q68" s="1" t="s">
        <v>55</v>
      </c>
      <c r="R68" s="35"/>
      <c r="S68" s="35"/>
    </row>
    <row r="69" spans="1:19" s="29" customFormat="1" ht="45" customHeight="1" x14ac:dyDescent="0.2">
      <c r="A69" s="1">
        <v>65</v>
      </c>
      <c r="B69" s="2" t="s">
        <v>322</v>
      </c>
      <c r="C69" s="1" t="s">
        <v>89</v>
      </c>
      <c r="D69" s="32" t="s">
        <v>55</v>
      </c>
      <c r="E69" s="2" t="s">
        <v>323</v>
      </c>
      <c r="F69" s="3">
        <v>44718</v>
      </c>
      <c r="G69" s="3">
        <v>44926</v>
      </c>
      <c r="H69" s="3"/>
      <c r="I69" s="1"/>
      <c r="J69" s="1" t="str">
        <f t="shared" ref="J69:J83" ca="1" si="3">IF(TODAY()&lt;G69,"VIGENTE","TERMINADO")</f>
        <v>VIGENTE</v>
      </c>
      <c r="K69" s="1"/>
      <c r="L69" s="1" t="s">
        <v>58</v>
      </c>
      <c r="M69" s="4">
        <v>20000000</v>
      </c>
      <c r="N69" s="1" t="s">
        <v>324</v>
      </c>
      <c r="O69" s="1" t="s">
        <v>61</v>
      </c>
      <c r="P69" s="1" t="s">
        <v>55</v>
      </c>
      <c r="Q69" s="1" t="s">
        <v>55</v>
      </c>
      <c r="R69" s="35"/>
      <c r="S69" s="35"/>
    </row>
    <row r="70" spans="1:19" s="29" customFormat="1" ht="45" customHeight="1" x14ac:dyDescent="0.2">
      <c r="A70" s="1">
        <v>66</v>
      </c>
      <c r="B70" s="2" t="s">
        <v>325</v>
      </c>
      <c r="C70" s="1" t="s">
        <v>89</v>
      </c>
      <c r="D70" s="32" t="s">
        <v>55</v>
      </c>
      <c r="E70" s="2" t="s">
        <v>326</v>
      </c>
      <c r="F70" s="3">
        <v>44720</v>
      </c>
      <c r="G70" s="3" t="e">
        <f>#REF!+59</f>
        <v>#REF!</v>
      </c>
      <c r="H70" s="3">
        <v>44871</v>
      </c>
      <c r="I70" s="1"/>
      <c r="J70" s="1" t="str">
        <f ca="1">IF(TODAY()&lt;H70,"VIGENTE","TERMINADO")</f>
        <v>VIGENTE</v>
      </c>
      <c r="K70" s="1"/>
      <c r="L70" s="1" t="s">
        <v>58</v>
      </c>
      <c r="M70" s="4">
        <v>240870000</v>
      </c>
      <c r="N70" s="1" t="s">
        <v>327</v>
      </c>
      <c r="O70" s="1" t="s">
        <v>61</v>
      </c>
      <c r="P70" s="1" t="s">
        <v>55</v>
      </c>
      <c r="Q70" s="1" t="s">
        <v>55</v>
      </c>
      <c r="R70" s="35"/>
      <c r="S70" s="35"/>
    </row>
    <row r="71" spans="1:19" s="29" customFormat="1" ht="45" customHeight="1" x14ac:dyDescent="0.2">
      <c r="A71" s="1">
        <v>67</v>
      </c>
      <c r="B71" s="2" t="s">
        <v>328</v>
      </c>
      <c r="C71" s="1" t="s">
        <v>89</v>
      </c>
      <c r="D71" s="32" t="s">
        <v>55</v>
      </c>
      <c r="E71" s="2" t="s">
        <v>329</v>
      </c>
      <c r="F71" s="3">
        <v>44736</v>
      </c>
      <c r="G71" s="3">
        <f>(F71+60)-1</f>
        <v>44795</v>
      </c>
      <c r="H71" s="3">
        <v>44826</v>
      </c>
      <c r="I71" s="1"/>
      <c r="J71" s="1" t="str">
        <f t="shared" ca="1" si="3"/>
        <v>TERMINADO</v>
      </c>
      <c r="K71" s="1"/>
      <c r="L71" s="1" t="s">
        <v>58</v>
      </c>
      <c r="M71" s="4">
        <v>22611800</v>
      </c>
      <c r="N71" s="1" t="s">
        <v>327</v>
      </c>
      <c r="O71" s="1" t="s">
        <v>61</v>
      </c>
      <c r="P71" s="1" t="s">
        <v>55</v>
      </c>
      <c r="Q71" s="1" t="s">
        <v>55</v>
      </c>
      <c r="R71" s="35"/>
      <c r="S71" s="35"/>
    </row>
    <row r="72" spans="1:19" s="29" customFormat="1" ht="45" customHeight="1" x14ac:dyDescent="0.2">
      <c r="A72" s="1">
        <v>68</v>
      </c>
      <c r="B72" s="2" t="s">
        <v>330</v>
      </c>
      <c r="C72" s="1" t="s">
        <v>89</v>
      </c>
      <c r="D72" s="32" t="s">
        <v>55</v>
      </c>
      <c r="E72" s="2" t="s">
        <v>331</v>
      </c>
      <c r="F72" s="3">
        <v>44743</v>
      </c>
      <c r="G72" s="3">
        <v>44887</v>
      </c>
      <c r="H72" s="1"/>
      <c r="I72" s="1"/>
      <c r="J72" s="1" t="str">
        <f t="shared" ca="1" si="3"/>
        <v>VIGENTE</v>
      </c>
      <c r="K72" s="1"/>
      <c r="L72" s="1" t="s">
        <v>58</v>
      </c>
      <c r="M72" s="4">
        <v>620000000</v>
      </c>
      <c r="N72" s="1" t="s">
        <v>332</v>
      </c>
      <c r="O72" s="1" t="s">
        <v>61</v>
      </c>
      <c r="P72" s="1" t="s">
        <v>55</v>
      </c>
      <c r="Q72" s="1" t="s">
        <v>55</v>
      </c>
      <c r="R72" s="35"/>
      <c r="S72" s="35"/>
    </row>
    <row r="73" spans="1:19" ht="45" customHeight="1" x14ac:dyDescent="0.2">
      <c r="A73" s="27">
        <v>69</v>
      </c>
      <c r="B73" s="65" t="s">
        <v>333</v>
      </c>
      <c r="C73" s="27" t="s">
        <v>54</v>
      </c>
      <c r="D73" s="62" t="s">
        <v>334</v>
      </c>
      <c r="E73" s="65" t="s">
        <v>68</v>
      </c>
      <c r="F73" s="66">
        <v>44743</v>
      </c>
      <c r="G73" s="66">
        <v>44915</v>
      </c>
      <c r="H73" s="27"/>
      <c r="I73" s="27"/>
      <c r="J73" s="27" t="str">
        <f t="shared" ca="1" si="3"/>
        <v>VIGENTE</v>
      </c>
      <c r="K73" s="27"/>
      <c r="L73" s="27" t="s">
        <v>58</v>
      </c>
      <c r="M73" s="67">
        <v>34000000</v>
      </c>
      <c r="N73" s="27" t="s">
        <v>335</v>
      </c>
      <c r="O73" s="27" t="s">
        <v>61</v>
      </c>
      <c r="P73" s="27" t="s">
        <v>64</v>
      </c>
      <c r="Q73" s="27"/>
    </row>
    <row r="74" spans="1:19" s="29" customFormat="1" ht="45" customHeight="1" x14ac:dyDescent="0.2">
      <c r="A74" s="1">
        <v>70</v>
      </c>
      <c r="B74" s="2" t="s">
        <v>336</v>
      </c>
      <c r="C74" s="1" t="s">
        <v>89</v>
      </c>
      <c r="D74" s="32" t="s">
        <v>55</v>
      </c>
      <c r="E74" s="2" t="s">
        <v>337</v>
      </c>
      <c r="F74" s="3">
        <v>44767</v>
      </c>
      <c r="G74" s="3">
        <v>44910</v>
      </c>
      <c r="H74" s="1"/>
      <c r="I74" s="1"/>
      <c r="J74" s="1" t="str">
        <f t="shared" ca="1" si="3"/>
        <v>VIGENTE</v>
      </c>
      <c r="K74" s="1"/>
      <c r="L74" s="1" t="s">
        <v>58</v>
      </c>
      <c r="M74" s="4">
        <v>448705409</v>
      </c>
      <c r="N74" s="1" t="s">
        <v>338</v>
      </c>
      <c r="O74" s="1" t="s">
        <v>61</v>
      </c>
      <c r="P74" s="1" t="s">
        <v>55</v>
      </c>
      <c r="Q74" s="1"/>
      <c r="R74" s="35"/>
      <c r="S74" s="35"/>
    </row>
    <row r="75" spans="1:19" ht="45" customHeight="1" x14ac:dyDescent="0.2">
      <c r="A75" s="27">
        <v>71</v>
      </c>
      <c r="B75" s="65" t="s">
        <v>339</v>
      </c>
      <c r="C75" s="27" t="s">
        <v>54</v>
      </c>
      <c r="D75" s="31" t="s">
        <v>340</v>
      </c>
      <c r="E75" s="65" t="s">
        <v>341</v>
      </c>
      <c r="F75" s="66">
        <v>44757</v>
      </c>
      <c r="G75" s="66">
        <v>44926</v>
      </c>
      <c r="H75" s="27"/>
      <c r="I75" s="27"/>
      <c r="J75" s="27" t="str">
        <f t="shared" ca="1" si="3"/>
        <v>VIGENTE</v>
      </c>
      <c r="K75" s="27"/>
      <c r="L75" s="27" t="s">
        <v>58</v>
      </c>
      <c r="M75" s="67">
        <v>10450000</v>
      </c>
      <c r="N75" s="27" t="s">
        <v>342</v>
      </c>
      <c r="O75" s="27" t="s">
        <v>61</v>
      </c>
      <c r="P75" s="27" t="s">
        <v>64</v>
      </c>
      <c r="Q75" s="27"/>
    </row>
    <row r="76" spans="1:19" s="29" customFormat="1" ht="62.25" customHeight="1" x14ac:dyDescent="0.2">
      <c r="A76" s="1">
        <v>72</v>
      </c>
      <c r="B76" s="2" t="s">
        <v>343</v>
      </c>
      <c r="C76" s="1" t="s">
        <v>89</v>
      </c>
      <c r="D76" s="32" t="s">
        <v>55</v>
      </c>
      <c r="E76" s="2" t="s">
        <v>344</v>
      </c>
      <c r="F76" s="3">
        <v>44770</v>
      </c>
      <c r="G76" s="3">
        <v>44910</v>
      </c>
      <c r="H76" s="3"/>
      <c r="I76" s="1"/>
      <c r="J76" s="1" t="str">
        <f t="shared" ca="1" si="3"/>
        <v>VIGENTE</v>
      </c>
      <c r="K76" s="1"/>
      <c r="L76" s="1" t="s">
        <v>58</v>
      </c>
      <c r="M76" s="4">
        <v>916065316</v>
      </c>
      <c r="N76" s="1" t="s">
        <v>345</v>
      </c>
      <c r="O76" s="1" t="s">
        <v>61</v>
      </c>
      <c r="P76" s="1" t="s">
        <v>55</v>
      </c>
      <c r="Q76" s="8"/>
      <c r="R76" s="35"/>
      <c r="S76" s="35"/>
    </row>
    <row r="77" spans="1:19" ht="77.25" customHeight="1" x14ac:dyDescent="0.2">
      <c r="A77" s="27">
        <v>73</v>
      </c>
      <c r="B77" s="65" t="s">
        <v>182</v>
      </c>
      <c r="C77" s="27" t="s">
        <v>54</v>
      </c>
      <c r="D77" s="31" t="s">
        <v>183</v>
      </c>
      <c r="E77" s="65" t="s">
        <v>346</v>
      </c>
      <c r="F77" s="66">
        <v>44771</v>
      </c>
      <c r="G77" s="66">
        <v>44926</v>
      </c>
      <c r="H77" s="66"/>
      <c r="I77" s="27"/>
      <c r="J77" s="27" t="str">
        <f t="shared" ca="1" si="3"/>
        <v>VIGENTE</v>
      </c>
      <c r="K77" s="27"/>
      <c r="L77" s="27" t="s">
        <v>58</v>
      </c>
      <c r="M77" s="67">
        <v>21000000</v>
      </c>
      <c r="N77" s="27" t="s">
        <v>347</v>
      </c>
      <c r="O77" s="27" t="s">
        <v>61</v>
      </c>
      <c r="P77" s="27" t="s">
        <v>348</v>
      </c>
      <c r="Q77" s="31"/>
    </row>
    <row r="78" spans="1:19" ht="45" customHeight="1" x14ac:dyDescent="0.2">
      <c r="A78" s="27">
        <v>74</v>
      </c>
      <c r="B78" s="65" t="s">
        <v>192</v>
      </c>
      <c r="C78" s="27" t="s">
        <v>54</v>
      </c>
      <c r="D78" s="31" t="s">
        <v>193</v>
      </c>
      <c r="E78" s="65" t="s">
        <v>349</v>
      </c>
      <c r="F78" s="66">
        <v>44769</v>
      </c>
      <c r="G78" s="66">
        <v>44921</v>
      </c>
      <c r="H78" s="27"/>
      <c r="I78" s="27"/>
      <c r="J78" s="27" t="str">
        <f t="shared" ca="1" si="3"/>
        <v>VIGENTE</v>
      </c>
      <c r="K78" s="27"/>
      <c r="L78" s="27" t="s">
        <v>76</v>
      </c>
      <c r="M78" s="67">
        <v>29000000</v>
      </c>
      <c r="N78" s="27" t="s">
        <v>350</v>
      </c>
      <c r="O78" s="27" t="s">
        <v>61</v>
      </c>
      <c r="P78" s="27" t="s">
        <v>352</v>
      </c>
      <c r="Q78" s="31"/>
    </row>
    <row r="79" spans="1:19" ht="110.25" customHeight="1" x14ac:dyDescent="0.2">
      <c r="A79" s="27">
        <v>75</v>
      </c>
      <c r="B79" s="65" t="s">
        <v>178</v>
      </c>
      <c r="C79" s="27" t="s">
        <v>54</v>
      </c>
      <c r="D79" s="31" t="s">
        <v>179</v>
      </c>
      <c r="E79" s="65" t="s">
        <v>353</v>
      </c>
      <c r="F79" s="66">
        <v>44768</v>
      </c>
      <c r="G79" s="66">
        <v>44926</v>
      </c>
      <c r="H79" s="66"/>
      <c r="I79" s="27"/>
      <c r="J79" s="27" t="str">
        <f t="shared" ca="1" si="3"/>
        <v>VIGENTE</v>
      </c>
      <c r="K79" s="27"/>
      <c r="L79" s="27" t="s">
        <v>58</v>
      </c>
      <c r="M79" s="67">
        <v>23250000</v>
      </c>
      <c r="N79" s="27" t="s">
        <v>354</v>
      </c>
      <c r="O79" s="27" t="s">
        <v>61</v>
      </c>
      <c r="P79" s="27" t="s">
        <v>64</v>
      </c>
      <c r="Q79" s="31"/>
    </row>
    <row r="80" spans="1:19" ht="90" customHeight="1" x14ac:dyDescent="0.2">
      <c r="A80" s="27">
        <v>76</v>
      </c>
      <c r="B80" s="65" t="s">
        <v>118</v>
      </c>
      <c r="C80" s="27" t="s">
        <v>54</v>
      </c>
      <c r="D80" s="31" t="s">
        <v>119</v>
      </c>
      <c r="E80" s="71" t="s">
        <v>355</v>
      </c>
      <c r="F80" s="66">
        <v>44770</v>
      </c>
      <c r="G80" s="66">
        <v>44921</v>
      </c>
      <c r="H80" s="66"/>
      <c r="I80" s="27"/>
      <c r="J80" s="27" t="str">
        <f t="shared" ca="1" si="3"/>
        <v>VIGENTE</v>
      </c>
      <c r="K80" s="27"/>
      <c r="L80" s="27" t="s">
        <v>76</v>
      </c>
      <c r="M80" s="67">
        <v>30000000</v>
      </c>
      <c r="N80" s="27" t="s">
        <v>356</v>
      </c>
      <c r="O80" s="27" t="s">
        <v>61</v>
      </c>
      <c r="P80" s="27" t="s">
        <v>64</v>
      </c>
      <c r="Q80" s="31"/>
    </row>
    <row r="81" spans="1:21" ht="45" customHeight="1" x14ac:dyDescent="0.2">
      <c r="A81" s="27">
        <v>77</v>
      </c>
      <c r="B81" s="65" t="s">
        <v>230</v>
      </c>
      <c r="C81" s="27" t="s">
        <v>54</v>
      </c>
      <c r="D81" s="62" t="s">
        <v>231</v>
      </c>
      <c r="E81" s="65" t="s">
        <v>132</v>
      </c>
      <c r="F81" s="66">
        <v>44771</v>
      </c>
      <c r="G81" s="66">
        <v>44922</v>
      </c>
      <c r="H81" s="27"/>
      <c r="I81" s="27"/>
      <c r="J81" s="27" t="str">
        <f t="shared" ca="1" si="3"/>
        <v>VIGENTE</v>
      </c>
      <c r="K81" s="27"/>
      <c r="L81" s="27" t="s">
        <v>58</v>
      </c>
      <c r="M81" s="67">
        <v>31500000</v>
      </c>
      <c r="N81" s="27" t="s">
        <v>358</v>
      </c>
      <c r="O81" s="27" t="s">
        <v>61</v>
      </c>
      <c r="P81" s="27" t="s">
        <v>64</v>
      </c>
      <c r="Q81" s="31"/>
    </row>
    <row r="82" spans="1:21" ht="45" customHeight="1" x14ac:dyDescent="0.2">
      <c r="A82" s="27">
        <v>78</v>
      </c>
      <c r="B82" s="65" t="s">
        <v>110</v>
      </c>
      <c r="C82" s="27" t="s">
        <v>54</v>
      </c>
      <c r="D82" s="31" t="s">
        <v>111</v>
      </c>
      <c r="E82" s="65" t="s">
        <v>359</v>
      </c>
      <c r="F82" s="66">
        <v>44770</v>
      </c>
      <c r="G82" s="66">
        <v>44923</v>
      </c>
      <c r="H82" s="66"/>
      <c r="I82" s="27"/>
      <c r="J82" s="27" t="str">
        <f t="shared" ca="1" si="3"/>
        <v>VIGENTE</v>
      </c>
      <c r="K82" s="27"/>
      <c r="L82" s="27" t="s">
        <v>58</v>
      </c>
      <c r="M82" s="70">
        <v>30000000</v>
      </c>
      <c r="N82" s="27" t="s">
        <v>360</v>
      </c>
      <c r="O82" s="27" t="s">
        <v>61</v>
      </c>
      <c r="P82" s="27" t="s">
        <v>64</v>
      </c>
      <c r="Q82" s="31"/>
    </row>
    <row r="83" spans="1:21" ht="45" customHeight="1" x14ac:dyDescent="0.2">
      <c r="A83" s="27">
        <v>79</v>
      </c>
      <c r="B83" s="65" t="s">
        <v>106</v>
      </c>
      <c r="C83" s="27" t="s">
        <v>54</v>
      </c>
      <c r="D83" s="31" t="s">
        <v>107</v>
      </c>
      <c r="E83" s="71" t="s">
        <v>361</v>
      </c>
      <c r="F83" s="66">
        <v>44775</v>
      </c>
      <c r="G83" s="66">
        <v>44923</v>
      </c>
      <c r="H83" s="27"/>
      <c r="I83" s="27"/>
      <c r="J83" s="27" t="str">
        <f t="shared" ca="1" si="3"/>
        <v>VIGENTE</v>
      </c>
      <c r="K83" s="27"/>
      <c r="L83" s="27" t="s">
        <v>58</v>
      </c>
      <c r="M83" s="67">
        <v>36500000</v>
      </c>
      <c r="N83" s="27" t="s">
        <v>362</v>
      </c>
      <c r="O83" s="27" t="s">
        <v>61</v>
      </c>
      <c r="P83" s="27" t="s">
        <v>64</v>
      </c>
      <c r="Q83" s="31"/>
    </row>
    <row r="84" spans="1:21" ht="45" customHeight="1" x14ac:dyDescent="0.2">
      <c r="A84" s="27">
        <v>80</v>
      </c>
      <c r="B84" s="72" t="s">
        <v>137</v>
      </c>
      <c r="C84" s="27" t="s">
        <v>54</v>
      </c>
      <c r="D84" s="31" t="s">
        <v>138</v>
      </c>
      <c r="E84" s="65" t="s">
        <v>363</v>
      </c>
      <c r="F84" s="66">
        <v>44774</v>
      </c>
      <c r="G84" s="66">
        <v>44915</v>
      </c>
      <c r="H84" s="66"/>
      <c r="I84" s="27"/>
      <c r="J84" s="27" t="str">
        <f ca="1">IF(TODAY()&lt;G84,"VIGENTE","TERMINADO")</f>
        <v>VIGENTE</v>
      </c>
      <c r="K84" s="27"/>
      <c r="L84" s="27" t="s">
        <v>76</v>
      </c>
      <c r="M84" s="67">
        <v>14933333</v>
      </c>
      <c r="N84" s="27" t="s">
        <v>364</v>
      </c>
      <c r="O84" s="27" t="s">
        <v>61</v>
      </c>
      <c r="P84" s="27" t="s">
        <v>64</v>
      </c>
      <c r="Q84" s="31"/>
      <c r="R84" s="64">
        <f>3200000*4</f>
        <v>12800000</v>
      </c>
      <c r="S84" s="64" t="e">
        <f>#REF!+R84</f>
        <v>#REF!</v>
      </c>
      <c r="T84" s="30">
        <f>20480000</f>
        <v>20480000</v>
      </c>
      <c r="U84" s="64" t="e">
        <f>T84-S84</f>
        <v>#REF!</v>
      </c>
    </row>
    <row r="85" spans="1:21" ht="45" customHeight="1" x14ac:dyDescent="0.2">
      <c r="A85" s="73">
        <v>81</v>
      </c>
      <c r="B85" s="65" t="s">
        <v>365</v>
      </c>
      <c r="C85" s="27" t="s">
        <v>54</v>
      </c>
      <c r="D85" s="27" t="s">
        <v>366</v>
      </c>
      <c r="E85" s="65" t="s">
        <v>367</v>
      </c>
      <c r="F85" s="66">
        <v>44775</v>
      </c>
      <c r="G85" s="66">
        <v>44925</v>
      </c>
      <c r="H85" s="27"/>
      <c r="I85" s="27"/>
      <c r="J85" s="27" t="str">
        <f t="shared" ref="J85" ca="1" si="4">IF(TODAY()&lt;G85,"VIGENTE","TERMINADO")</f>
        <v>VIGENTE</v>
      </c>
      <c r="K85" s="27"/>
      <c r="L85" s="27" t="s">
        <v>76</v>
      </c>
      <c r="M85" s="67">
        <v>32500000</v>
      </c>
      <c r="N85" s="27" t="s">
        <v>368</v>
      </c>
      <c r="O85" s="27" t="s">
        <v>61</v>
      </c>
      <c r="P85" s="27" t="s">
        <v>64</v>
      </c>
      <c r="Q85" s="74"/>
    </row>
    <row r="86" spans="1:21" ht="45" customHeight="1" x14ac:dyDescent="0.2">
      <c r="A86" s="73">
        <v>82</v>
      </c>
      <c r="B86" s="65" t="s">
        <v>141</v>
      </c>
      <c r="C86" s="27" t="s">
        <v>54</v>
      </c>
      <c r="D86" s="31" t="s">
        <v>142</v>
      </c>
      <c r="E86" s="65" t="s">
        <v>369</v>
      </c>
      <c r="F86" s="66">
        <v>44771</v>
      </c>
      <c r="G86" s="66">
        <v>44926</v>
      </c>
      <c r="H86" s="66"/>
      <c r="I86" s="27"/>
      <c r="J86" s="27" t="str">
        <f t="shared" ref="J86:J87" ca="1" si="5">IF(TODAY()&lt;G86,"VIGENTE","TERMINADO")</f>
        <v>VIGENTE</v>
      </c>
      <c r="K86" s="27"/>
      <c r="L86" s="27" t="s">
        <v>58</v>
      </c>
      <c r="M86" s="67">
        <v>36500000</v>
      </c>
      <c r="N86" s="27" t="s">
        <v>370</v>
      </c>
      <c r="O86" s="27" t="s">
        <v>61</v>
      </c>
      <c r="P86" s="27" t="s">
        <v>64</v>
      </c>
      <c r="Q86" s="31"/>
      <c r="T86" s="30">
        <v>9600000</v>
      </c>
    </row>
    <row r="87" spans="1:21" ht="45" customHeight="1" x14ac:dyDescent="0.2">
      <c r="A87" s="27">
        <v>83</v>
      </c>
      <c r="B87" s="65" t="s">
        <v>122</v>
      </c>
      <c r="C87" s="27" t="s">
        <v>54</v>
      </c>
      <c r="D87" s="31" t="s">
        <v>123</v>
      </c>
      <c r="E87" s="71" t="s">
        <v>371</v>
      </c>
      <c r="F87" s="66">
        <v>44774</v>
      </c>
      <c r="G87" s="66">
        <v>44915</v>
      </c>
      <c r="H87" s="66"/>
      <c r="I87" s="27"/>
      <c r="J87" s="27" t="str">
        <f t="shared" ca="1" si="5"/>
        <v>VIGENTE</v>
      </c>
      <c r="K87" s="27"/>
      <c r="L87" s="27" t="s">
        <v>76</v>
      </c>
      <c r="M87" s="67">
        <v>10266667</v>
      </c>
      <c r="N87" s="27" t="s">
        <v>372</v>
      </c>
      <c r="O87" s="27" t="s">
        <v>61</v>
      </c>
      <c r="P87" s="27" t="s">
        <v>373</v>
      </c>
      <c r="Q87" s="31"/>
    </row>
    <row r="88" spans="1:21" s="69" customFormat="1" ht="45" customHeight="1" x14ac:dyDescent="0.2">
      <c r="A88" s="27">
        <v>84</v>
      </c>
      <c r="B88" s="65" t="s">
        <v>114</v>
      </c>
      <c r="C88" s="27" t="s">
        <v>54</v>
      </c>
      <c r="D88" s="31" t="s">
        <v>115</v>
      </c>
      <c r="E88" s="65" t="s">
        <v>374</v>
      </c>
      <c r="F88" s="66">
        <v>44771</v>
      </c>
      <c r="G88" s="66">
        <v>44915</v>
      </c>
      <c r="H88" s="66"/>
      <c r="I88" s="27"/>
      <c r="J88" s="27" t="str">
        <f ca="1">IF(TODAY()&lt;G88,"VIGENTE","TERMINADO")</f>
        <v>VIGENTE</v>
      </c>
      <c r="K88" s="27"/>
      <c r="L88" s="27" t="s">
        <v>58</v>
      </c>
      <c r="M88" s="67">
        <v>30333333.333333299</v>
      </c>
      <c r="N88" s="27" t="s">
        <v>375</v>
      </c>
      <c r="O88" s="27" t="s">
        <v>61</v>
      </c>
      <c r="P88" s="27" t="s">
        <v>64</v>
      </c>
      <c r="Q88" s="31"/>
      <c r="R88" s="68"/>
      <c r="S88" s="68"/>
    </row>
    <row r="89" spans="1:21" ht="45" customHeight="1" x14ac:dyDescent="0.2">
      <c r="A89" s="27">
        <v>85</v>
      </c>
      <c r="B89" s="65" t="s">
        <v>135</v>
      </c>
      <c r="C89" s="27" t="s">
        <v>54</v>
      </c>
      <c r="D89" s="31" t="s">
        <v>136</v>
      </c>
      <c r="E89" s="71" t="s">
        <v>132</v>
      </c>
      <c r="F89" s="66">
        <v>44774</v>
      </c>
      <c r="G89" s="66">
        <v>44915</v>
      </c>
      <c r="H89" s="66"/>
      <c r="I89" s="27"/>
      <c r="J89" s="27" t="str">
        <f t="shared" ref="J89:J93" ca="1" si="6">IF(TODAY()&lt;G89,"VIGENTE","TERMINADO")</f>
        <v>VIGENTE</v>
      </c>
      <c r="K89" s="27"/>
      <c r="L89" s="27" t="s">
        <v>76</v>
      </c>
      <c r="M89" s="67">
        <v>28933333.333333299</v>
      </c>
      <c r="N89" s="27" t="s">
        <v>376</v>
      </c>
      <c r="O89" s="27" t="s">
        <v>61</v>
      </c>
      <c r="P89" s="27" t="s">
        <v>64</v>
      </c>
      <c r="Q89" s="31"/>
    </row>
    <row r="90" spans="1:21" ht="45" customHeight="1" x14ac:dyDescent="0.2">
      <c r="A90" s="27">
        <v>86</v>
      </c>
      <c r="B90" s="65" t="s">
        <v>99</v>
      </c>
      <c r="C90" s="27" t="s">
        <v>54</v>
      </c>
      <c r="D90" s="31" t="s">
        <v>100</v>
      </c>
      <c r="E90" s="71" t="s">
        <v>377</v>
      </c>
      <c r="F90" s="66">
        <v>44774</v>
      </c>
      <c r="G90" s="66">
        <v>44915</v>
      </c>
      <c r="H90" s="66"/>
      <c r="I90" s="27"/>
      <c r="J90" s="27" t="str">
        <f t="shared" ca="1" si="6"/>
        <v>VIGENTE</v>
      </c>
      <c r="K90" s="27"/>
      <c r="L90" s="27" t="s">
        <v>58</v>
      </c>
      <c r="M90" s="67">
        <v>22400000</v>
      </c>
      <c r="N90" s="27" t="s">
        <v>378</v>
      </c>
      <c r="O90" s="27" t="s">
        <v>61</v>
      </c>
      <c r="P90" s="27" t="s">
        <v>64</v>
      </c>
      <c r="Q90" s="31"/>
    </row>
    <row r="91" spans="1:21" ht="45" customHeight="1" x14ac:dyDescent="0.2">
      <c r="A91" s="27">
        <v>87</v>
      </c>
      <c r="B91" s="65" t="s">
        <v>213</v>
      </c>
      <c r="C91" s="27" t="s">
        <v>54</v>
      </c>
      <c r="D91" s="31" t="s">
        <v>379</v>
      </c>
      <c r="E91" s="71" t="s">
        <v>380</v>
      </c>
      <c r="F91" s="66">
        <v>44775</v>
      </c>
      <c r="G91" s="66">
        <v>44915</v>
      </c>
      <c r="H91" s="66"/>
      <c r="I91" s="27"/>
      <c r="J91" s="27" t="str">
        <f t="shared" ca="1" si="6"/>
        <v>VIGENTE</v>
      </c>
      <c r="K91" s="27"/>
      <c r="L91" s="27" t="s">
        <v>58</v>
      </c>
      <c r="M91" s="67">
        <v>14933300</v>
      </c>
      <c r="N91" s="27" t="s">
        <v>381</v>
      </c>
      <c r="O91" s="27" t="s">
        <v>61</v>
      </c>
      <c r="P91" s="27" t="s">
        <v>64</v>
      </c>
      <c r="Q91" s="31"/>
    </row>
    <row r="92" spans="1:21" ht="32.25" customHeight="1" x14ac:dyDescent="0.2">
      <c r="A92" s="27">
        <v>88</v>
      </c>
      <c r="B92" s="65" t="s">
        <v>223</v>
      </c>
      <c r="C92" s="27" t="s">
        <v>54</v>
      </c>
      <c r="D92" s="31" t="s">
        <v>224</v>
      </c>
      <c r="E92" s="71" t="s">
        <v>382</v>
      </c>
      <c r="F92" s="66">
        <v>44774</v>
      </c>
      <c r="G92" s="66">
        <v>44915</v>
      </c>
      <c r="H92" s="27"/>
      <c r="I92" s="27"/>
      <c r="J92" s="27" t="str">
        <f t="shared" ca="1" si="6"/>
        <v>VIGENTE</v>
      </c>
      <c r="K92" s="27"/>
      <c r="L92" s="27" t="s">
        <v>58</v>
      </c>
      <c r="M92" s="67">
        <v>17266666.666666701</v>
      </c>
      <c r="N92" s="27" t="s">
        <v>383</v>
      </c>
      <c r="O92" s="27" t="s">
        <v>61</v>
      </c>
      <c r="P92" s="27" t="s">
        <v>64</v>
      </c>
      <c r="Q92" s="31"/>
    </row>
    <row r="93" spans="1:21" ht="45" customHeight="1" x14ac:dyDescent="0.2">
      <c r="A93" s="27">
        <v>89</v>
      </c>
      <c r="B93" s="65" t="s">
        <v>91</v>
      </c>
      <c r="C93" s="27" t="s">
        <v>54</v>
      </c>
      <c r="D93" s="31" t="s">
        <v>92</v>
      </c>
      <c r="E93" s="71" t="s">
        <v>384</v>
      </c>
      <c r="F93" s="66">
        <v>44774</v>
      </c>
      <c r="G93" s="66">
        <v>44915</v>
      </c>
      <c r="H93" s="66"/>
      <c r="I93" s="27"/>
      <c r="J93" s="27" t="str">
        <f t="shared" ca="1" si="6"/>
        <v>VIGENTE</v>
      </c>
      <c r="K93" s="27"/>
      <c r="L93" s="27" t="s">
        <v>58</v>
      </c>
      <c r="M93" s="67">
        <v>17266667</v>
      </c>
      <c r="N93" s="27" t="s">
        <v>385</v>
      </c>
      <c r="O93" s="27" t="s">
        <v>61</v>
      </c>
      <c r="P93" s="27" t="s">
        <v>64</v>
      </c>
      <c r="Q93" s="31"/>
    </row>
    <row r="94" spans="1:21" ht="56.25" customHeight="1" x14ac:dyDescent="0.2">
      <c r="A94" s="27">
        <v>90</v>
      </c>
      <c r="B94" s="65" t="s">
        <v>82</v>
      </c>
      <c r="C94" s="27" t="s">
        <v>54</v>
      </c>
      <c r="D94" s="31" t="s">
        <v>83</v>
      </c>
      <c r="E94" s="71" t="s">
        <v>84</v>
      </c>
      <c r="F94" s="66">
        <v>44775</v>
      </c>
      <c r="G94" s="66">
        <v>44915</v>
      </c>
      <c r="H94" s="66"/>
      <c r="I94" s="27"/>
      <c r="J94" s="27" t="str">
        <f ca="1">IF(TODAY()&lt;G94,"VIGENTE","TERMINADO")</f>
        <v>VIGENTE</v>
      </c>
      <c r="K94" s="27"/>
      <c r="L94" s="27" t="s">
        <v>58</v>
      </c>
      <c r="M94" s="67">
        <v>8866667</v>
      </c>
      <c r="N94" s="27" t="s">
        <v>85</v>
      </c>
      <c r="O94" s="27" t="s">
        <v>61</v>
      </c>
      <c r="P94" s="27" t="s">
        <v>64</v>
      </c>
      <c r="Q94" s="31"/>
    </row>
    <row r="95" spans="1:21" s="69" customFormat="1" ht="45" customHeight="1" x14ac:dyDescent="0.2">
      <c r="A95" s="27">
        <v>91</v>
      </c>
      <c r="B95" s="65" t="s">
        <v>103</v>
      </c>
      <c r="C95" s="27" t="s">
        <v>89</v>
      </c>
      <c r="D95" s="27" t="s">
        <v>55</v>
      </c>
      <c r="E95" s="71" t="s">
        <v>386</v>
      </c>
      <c r="F95" s="66">
        <v>44775</v>
      </c>
      <c r="G95" s="66">
        <v>44915</v>
      </c>
      <c r="H95" s="66"/>
      <c r="I95" s="27"/>
      <c r="J95" s="27" t="str">
        <f t="shared" ref="J95" ca="1" si="7">IF(TODAY()&lt;G95,"VIGENTE","TERMINADO")</f>
        <v>VIGENTE</v>
      </c>
      <c r="K95" s="27"/>
      <c r="L95" s="27" t="s">
        <v>58</v>
      </c>
      <c r="M95" s="67">
        <v>33823333</v>
      </c>
      <c r="N95" s="27" t="s">
        <v>387</v>
      </c>
      <c r="O95" s="27" t="s">
        <v>61</v>
      </c>
      <c r="P95" s="27" t="s">
        <v>55</v>
      </c>
      <c r="Q95" s="31"/>
      <c r="R95" s="68"/>
      <c r="S95" s="68"/>
    </row>
    <row r="96" spans="1:21" ht="58.5" customHeight="1" x14ac:dyDescent="0.2">
      <c r="A96" s="27">
        <v>92</v>
      </c>
      <c r="B96" s="65" t="s">
        <v>388</v>
      </c>
      <c r="C96" s="27" t="s">
        <v>54</v>
      </c>
      <c r="D96" s="31" t="s">
        <v>389</v>
      </c>
      <c r="E96" s="71" t="s">
        <v>390</v>
      </c>
      <c r="F96" s="66">
        <v>44775</v>
      </c>
      <c r="G96" s="66">
        <v>44915</v>
      </c>
      <c r="H96" s="66" t="s">
        <v>249</v>
      </c>
      <c r="I96" s="66" t="s">
        <v>249</v>
      </c>
      <c r="J96" s="27" t="str">
        <f ca="1">IF(TODAY()&lt;G96,"VIGENTE","TERMINADO")</f>
        <v>VIGENTE</v>
      </c>
      <c r="K96" s="27" t="s">
        <v>249</v>
      </c>
      <c r="L96" s="27" t="s">
        <v>58</v>
      </c>
      <c r="M96" s="67">
        <v>16680000</v>
      </c>
      <c r="N96" s="27" t="s">
        <v>391</v>
      </c>
      <c r="O96" s="27" t="s">
        <v>61</v>
      </c>
      <c r="P96" s="31" t="s">
        <v>64</v>
      </c>
      <c r="Q96" s="27"/>
      <c r="R96" s="64" t="s">
        <v>249</v>
      </c>
      <c r="S96" s="64" t="s">
        <v>249</v>
      </c>
      <c r="T96" s="30" t="s">
        <v>249</v>
      </c>
    </row>
    <row r="97" spans="1:21" ht="45" customHeight="1" x14ac:dyDescent="0.2">
      <c r="A97" s="27">
        <v>93</v>
      </c>
      <c r="B97" s="65" t="s">
        <v>167</v>
      </c>
      <c r="C97" s="27" t="s">
        <v>54</v>
      </c>
      <c r="D97" s="31" t="s">
        <v>168</v>
      </c>
      <c r="E97" s="71" t="s">
        <v>392</v>
      </c>
      <c r="F97" s="66">
        <v>44775</v>
      </c>
      <c r="G97" s="66">
        <v>44915</v>
      </c>
      <c r="H97" s="66"/>
      <c r="I97" s="66"/>
      <c r="J97" s="27" t="str">
        <f t="shared" ref="J97:J111" ca="1" si="8">IF(TODAY()&lt;G97,"VIGENTE","TERMINADO")</f>
        <v>VIGENTE</v>
      </c>
      <c r="K97" s="27"/>
      <c r="L97" s="27" t="s">
        <v>58</v>
      </c>
      <c r="M97" s="67">
        <v>13900000</v>
      </c>
      <c r="N97" s="27" t="s">
        <v>393</v>
      </c>
      <c r="O97" s="27" t="s">
        <v>61</v>
      </c>
      <c r="P97" s="27" t="s">
        <v>64</v>
      </c>
      <c r="Q97" s="31"/>
    </row>
    <row r="98" spans="1:21" ht="77.25" customHeight="1" x14ac:dyDescent="0.2">
      <c r="A98" s="27">
        <v>94</v>
      </c>
      <c r="B98" s="65" t="s">
        <v>243</v>
      </c>
      <c r="C98" s="27" t="s">
        <v>54</v>
      </c>
      <c r="D98" s="31" t="s">
        <v>244</v>
      </c>
      <c r="E98" s="71" t="s">
        <v>394</v>
      </c>
      <c r="F98" s="66">
        <v>44775</v>
      </c>
      <c r="G98" s="66">
        <v>44915</v>
      </c>
      <c r="H98" s="66"/>
      <c r="I98" s="27"/>
      <c r="J98" s="27" t="str">
        <f t="shared" ca="1" si="8"/>
        <v>VIGENTE</v>
      </c>
      <c r="K98" s="27"/>
      <c r="L98" s="27" t="s">
        <v>58</v>
      </c>
      <c r="M98" s="67">
        <v>8803333</v>
      </c>
      <c r="N98" s="27" t="s">
        <v>395</v>
      </c>
      <c r="O98" s="27" t="s">
        <v>61</v>
      </c>
      <c r="P98" s="27" t="s">
        <v>64</v>
      </c>
      <c r="Q98" s="31"/>
    </row>
    <row r="99" spans="1:21" ht="45" customHeight="1" x14ac:dyDescent="0.2">
      <c r="A99" s="27">
        <v>95</v>
      </c>
      <c r="B99" s="65" t="s">
        <v>150</v>
      </c>
      <c r="C99" s="27" t="s">
        <v>54</v>
      </c>
      <c r="D99" s="31" t="s">
        <v>151</v>
      </c>
      <c r="E99" s="71" t="s">
        <v>396</v>
      </c>
      <c r="F99" s="66">
        <v>44776</v>
      </c>
      <c r="G99" s="66">
        <v>44915</v>
      </c>
      <c r="H99" s="66"/>
      <c r="I99" s="27"/>
      <c r="J99" s="27" t="str">
        <f t="shared" ca="1" si="8"/>
        <v>VIGENTE</v>
      </c>
      <c r="K99" s="27"/>
      <c r="L99" s="27" t="s">
        <v>58</v>
      </c>
      <c r="M99" s="67">
        <v>27600000</v>
      </c>
      <c r="N99" s="27" t="s">
        <v>397</v>
      </c>
      <c r="O99" s="27" t="s">
        <v>61</v>
      </c>
      <c r="P99" s="27" t="s">
        <v>64</v>
      </c>
      <c r="Q99" s="31"/>
    </row>
    <row r="100" spans="1:21" ht="45" customHeight="1" x14ac:dyDescent="0.2">
      <c r="A100" s="27">
        <v>96</v>
      </c>
      <c r="B100" s="65" t="s">
        <v>174</v>
      </c>
      <c r="C100" s="27" t="s">
        <v>54</v>
      </c>
      <c r="D100" s="31" t="s">
        <v>175</v>
      </c>
      <c r="E100" s="71" t="s">
        <v>398</v>
      </c>
      <c r="F100" s="66">
        <v>44781</v>
      </c>
      <c r="G100" s="66">
        <v>44915</v>
      </c>
      <c r="H100" s="66"/>
      <c r="I100" s="66"/>
      <c r="J100" s="27" t="str">
        <f t="shared" ca="1" si="8"/>
        <v>VIGENTE</v>
      </c>
      <c r="K100" s="27"/>
      <c r="L100" s="27" t="s">
        <v>58</v>
      </c>
      <c r="M100" s="67">
        <v>15413333</v>
      </c>
      <c r="N100" s="27" t="s">
        <v>399</v>
      </c>
      <c r="O100" s="27" t="s">
        <v>61</v>
      </c>
      <c r="P100" s="27" t="s">
        <v>64</v>
      </c>
      <c r="Q100" s="31"/>
    </row>
    <row r="101" spans="1:21" ht="45" customHeight="1" x14ac:dyDescent="0.2">
      <c r="A101" s="27">
        <v>97</v>
      </c>
      <c r="B101" s="65" t="s">
        <v>400</v>
      </c>
      <c r="C101" s="27" t="s">
        <v>54</v>
      </c>
      <c r="D101" s="62" t="s">
        <v>401</v>
      </c>
      <c r="E101" s="71" t="s">
        <v>398</v>
      </c>
      <c r="F101" s="66">
        <v>44781</v>
      </c>
      <c r="G101" s="66">
        <v>44915</v>
      </c>
      <c r="H101" s="66" t="s">
        <v>249</v>
      </c>
      <c r="I101" s="27" t="s">
        <v>249</v>
      </c>
      <c r="J101" s="27" t="str">
        <f t="shared" ca="1" si="8"/>
        <v>VIGENTE</v>
      </c>
      <c r="K101" s="27" t="s">
        <v>249</v>
      </c>
      <c r="L101" s="27" t="s">
        <v>58</v>
      </c>
      <c r="M101" s="67">
        <v>13600000</v>
      </c>
      <c r="N101" s="27" t="s">
        <v>402</v>
      </c>
      <c r="O101" s="27" t="s">
        <v>61</v>
      </c>
      <c r="P101" s="31" t="s">
        <v>64</v>
      </c>
      <c r="Q101" s="27"/>
      <c r="R101" s="64" t="s">
        <v>249</v>
      </c>
      <c r="S101" s="64" t="s">
        <v>249</v>
      </c>
      <c r="T101" s="64" t="s">
        <v>249</v>
      </c>
      <c r="U101" s="30" t="s">
        <v>249</v>
      </c>
    </row>
    <row r="102" spans="1:21" ht="45" customHeight="1" x14ac:dyDescent="0.2">
      <c r="A102" s="27">
        <v>98</v>
      </c>
      <c r="B102" s="65" t="s">
        <v>403</v>
      </c>
      <c r="C102" s="27" t="s">
        <v>54</v>
      </c>
      <c r="D102" s="62" t="s">
        <v>404</v>
      </c>
      <c r="E102" s="71" t="s">
        <v>405</v>
      </c>
      <c r="F102" s="66">
        <v>44781</v>
      </c>
      <c r="G102" s="66">
        <v>44915</v>
      </c>
      <c r="H102" s="66" t="s">
        <v>249</v>
      </c>
      <c r="I102" s="27" t="s">
        <v>249</v>
      </c>
      <c r="J102" s="27" t="str">
        <f t="shared" ca="1" si="8"/>
        <v>VIGENTE</v>
      </c>
      <c r="K102" s="27" t="s">
        <v>249</v>
      </c>
      <c r="L102" s="27" t="s">
        <v>58</v>
      </c>
      <c r="M102" s="67">
        <v>15413333</v>
      </c>
      <c r="N102" s="27" t="s">
        <v>406</v>
      </c>
      <c r="O102" s="27" t="s">
        <v>61</v>
      </c>
      <c r="P102" s="31" t="s">
        <v>64</v>
      </c>
      <c r="Q102" s="27"/>
      <c r="R102" s="64" t="s">
        <v>249</v>
      </c>
      <c r="S102" s="64" t="s">
        <v>249</v>
      </c>
      <c r="T102" s="64" t="s">
        <v>249</v>
      </c>
      <c r="U102" s="30" t="s">
        <v>249</v>
      </c>
    </row>
    <row r="103" spans="1:21" s="29" customFormat="1" ht="45" customHeight="1" x14ac:dyDescent="0.2">
      <c r="A103" s="1">
        <v>99</v>
      </c>
      <c r="B103" s="2" t="s">
        <v>407</v>
      </c>
      <c r="C103" s="1" t="s">
        <v>89</v>
      </c>
      <c r="D103" s="32" t="s">
        <v>55</v>
      </c>
      <c r="E103" s="63" t="s">
        <v>408</v>
      </c>
      <c r="F103" s="3">
        <v>44782</v>
      </c>
      <c r="G103" s="3">
        <v>44895</v>
      </c>
      <c r="H103" s="3"/>
      <c r="I103" s="1"/>
      <c r="J103" s="1" t="str">
        <f t="shared" ca="1" si="8"/>
        <v>VIGENTE</v>
      </c>
      <c r="K103" s="1"/>
      <c r="L103" s="1" t="s">
        <v>58</v>
      </c>
      <c r="M103" s="4">
        <v>158000000</v>
      </c>
      <c r="N103" s="1" t="s">
        <v>409</v>
      </c>
      <c r="O103" s="1" t="s">
        <v>61</v>
      </c>
      <c r="P103" s="1"/>
      <c r="Q103" s="8"/>
      <c r="R103" s="35"/>
      <c r="S103" s="35"/>
    </row>
    <row r="104" spans="1:21" ht="77.25" customHeight="1" x14ac:dyDescent="0.2">
      <c r="A104" s="27">
        <v>100</v>
      </c>
      <c r="B104" s="65" t="s">
        <v>148</v>
      </c>
      <c r="C104" s="27" t="s">
        <v>54</v>
      </c>
      <c r="D104" s="31">
        <v>3144016175</v>
      </c>
      <c r="E104" s="71" t="s">
        <v>410</v>
      </c>
      <c r="F104" s="66">
        <v>44785</v>
      </c>
      <c r="G104" s="66">
        <v>44905</v>
      </c>
      <c r="H104" s="66"/>
      <c r="I104" s="27"/>
      <c r="J104" s="27" t="str">
        <f t="shared" ca="1" si="8"/>
        <v>VIGENTE</v>
      </c>
      <c r="K104" s="27"/>
      <c r="L104" s="27" t="s">
        <v>58</v>
      </c>
      <c r="M104" s="67">
        <v>21000000</v>
      </c>
      <c r="N104" s="27" t="s">
        <v>411</v>
      </c>
      <c r="O104" s="27" t="s">
        <v>61</v>
      </c>
      <c r="P104" s="27" t="s">
        <v>352</v>
      </c>
      <c r="Q104" s="31"/>
    </row>
    <row r="105" spans="1:21" ht="59.25" customHeight="1" x14ac:dyDescent="0.2">
      <c r="A105" s="27">
        <v>101</v>
      </c>
      <c r="B105" s="65" t="s">
        <v>236</v>
      </c>
      <c r="C105" s="27" t="s">
        <v>54</v>
      </c>
      <c r="D105" s="31" t="s">
        <v>237</v>
      </c>
      <c r="E105" s="71" t="s">
        <v>412</v>
      </c>
      <c r="F105" s="66">
        <v>44791</v>
      </c>
      <c r="G105" s="66">
        <v>44910</v>
      </c>
      <c r="H105" s="66"/>
      <c r="I105" s="27"/>
      <c r="J105" s="27" t="str">
        <f t="shared" ca="1" si="8"/>
        <v>VIGENTE</v>
      </c>
      <c r="K105" s="27"/>
      <c r="L105" s="27" t="s">
        <v>58</v>
      </c>
      <c r="M105" s="67">
        <v>7600000</v>
      </c>
      <c r="N105" s="27" t="s">
        <v>413</v>
      </c>
      <c r="O105" s="27" t="s">
        <v>61</v>
      </c>
      <c r="P105" s="27" t="s">
        <v>64</v>
      </c>
      <c r="Q105" s="31"/>
    </row>
    <row r="106" spans="1:21" s="54" customFormat="1" ht="45" customHeight="1" x14ac:dyDescent="0.2">
      <c r="A106" s="40">
        <v>102</v>
      </c>
      <c r="B106" s="41" t="s">
        <v>414</v>
      </c>
      <c r="C106" s="40" t="s">
        <v>89</v>
      </c>
      <c r="D106" s="44" t="s">
        <v>55</v>
      </c>
      <c r="E106" s="77" t="s">
        <v>415</v>
      </c>
      <c r="F106" s="42">
        <v>44797</v>
      </c>
      <c r="G106" s="42">
        <v>44911</v>
      </c>
      <c r="H106" s="42"/>
      <c r="I106" s="40"/>
      <c r="J106" s="40" t="str">
        <f t="shared" ca="1" si="8"/>
        <v>VIGENTE</v>
      </c>
      <c r="K106" s="40"/>
      <c r="L106" s="40" t="s">
        <v>58</v>
      </c>
      <c r="M106" s="43">
        <v>1858577207</v>
      </c>
      <c r="N106" s="40" t="s">
        <v>416</v>
      </c>
      <c r="O106" s="40" t="s">
        <v>61</v>
      </c>
      <c r="P106" s="40" t="s">
        <v>55</v>
      </c>
      <c r="Q106" s="78"/>
      <c r="R106" s="53"/>
      <c r="S106" s="53"/>
    </row>
    <row r="107" spans="1:21" s="29" customFormat="1" ht="45" customHeight="1" x14ac:dyDescent="0.2">
      <c r="A107" s="1">
        <v>103</v>
      </c>
      <c r="B107" s="2" t="s">
        <v>417</v>
      </c>
      <c r="C107" s="1" t="s">
        <v>89</v>
      </c>
      <c r="D107" s="32" t="s">
        <v>55</v>
      </c>
      <c r="E107" s="63" t="s">
        <v>418</v>
      </c>
      <c r="F107" s="3">
        <v>44804</v>
      </c>
      <c r="G107" s="3">
        <v>44855</v>
      </c>
      <c r="H107" s="3"/>
      <c r="I107" s="1"/>
      <c r="J107" s="1" t="str">
        <f t="shared" ca="1" si="8"/>
        <v>VIGENTE</v>
      </c>
      <c r="K107" s="3"/>
      <c r="L107" s="1" t="s">
        <v>58</v>
      </c>
      <c r="M107" s="4">
        <v>199897159</v>
      </c>
      <c r="N107" s="1" t="s">
        <v>419</v>
      </c>
      <c r="O107" s="1" t="s">
        <v>61</v>
      </c>
      <c r="P107" s="1" t="s">
        <v>55</v>
      </c>
      <c r="Q107" s="8"/>
      <c r="R107" s="35"/>
      <c r="S107" s="35"/>
    </row>
    <row r="108" spans="1:21" s="29" customFormat="1" ht="45" customHeight="1" x14ac:dyDescent="0.2">
      <c r="A108" s="1">
        <v>104</v>
      </c>
      <c r="B108" s="2" t="s">
        <v>420</v>
      </c>
      <c r="C108" s="1" t="s">
        <v>89</v>
      </c>
      <c r="D108" s="32" t="s">
        <v>55</v>
      </c>
      <c r="E108" s="63" t="s">
        <v>421</v>
      </c>
      <c r="F108" s="3">
        <v>44804</v>
      </c>
      <c r="G108" s="3">
        <v>44857</v>
      </c>
      <c r="H108" s="3"/>
      <c r="I108" s="1"/>
      <c r="J108" s="1" t="str">
        <f t="shared" ca="1" si="8"/>
        <v>VIGENTE</v>
      </c>
      <c r="K108" s="1"/>
      <c r="L108" s="1" t="s">
        <v>58</v>
      </c>
      <c r="M108" s="4">
        <v>188329400</v>
      </c>
      <c r="N108" s="1" t="s">
        <v>422</v>
      </c>
      <c r="O108" s="1" t="s">
        <v>61</v>
      </c>
      <c r="P108" s="1" t="s">
        <v>55</v>
      </c>
      <c r="Q108" s="8"/>
      <c r="R108" s="35"/>
      <c r="S108" s="35"/>
    </row>
    <row r="109" spans="1:21" ht="45" customHeight="1" x14ac:dyDescent="0.2">
      <c r="A109" s="27">
        <v>105</v>
      </c>
      <c r="B109" s="65" t="s">
        <v>159</v>
      </c>
      <c r="C109" s="27" t="s">
        <v>54</v>
      </c>
      <c r="D109" s="36" t="s">
        <v>160</v>
      </c>
      <c r="E109" s="71" t="s">
        <v>423</v>
      </c>
      <c r="F109" s="66">
        <v>44799</v>
      </c>
      <c r="G109" s="66">
        <v>44915</v>
      </c>
      <c r="H109" s="66"/>
      <c r="I109" s="27"/>
      <c r="J109" s="27" t="str">
        <f t="shared" ca="1" si="8"/>
        <v>VIGENTE</v>
      </c>
      <c r="K109" s="27"/>
      <c r="L109" s="27" t="s">
        <v>58</v>
      </c>
      <c r="M109" s="67">
        <v>11500000</v>
      </c>
      <c r="N109" s="27" t="s">
        <v>424</v>
      </c>
      <c r="O109" s="27" t="s">
        <v>61</v>
      </c>
      <c r="P109" s="27" t="s">
        <v>64</v>
      </c>
      <c r="Q109" s="74"/>
    </row>
    <row r="110" spans="1:21" ht="45" customHeight="1" x14ac:dyDescent="0.2">
      <c r="A110" s="27">
        <v>106</v>
      </c>
      <c r="B110" s="65" t="s">
        <v>425</v>
      </c>
      <c r="C110" s="1" t="s">
        <v>89</v>
      </c>
      <c r="D110" s="32" t="s">
        <v>55</v>
      </c>
      <c r="E110" s="71" t="s">
        <v>426</v>
      </c>
      <c r="F110" s="66"/>
      <c r="G110" s="66">
        <v>44926</v>
      </c>
      <c r="H110" s="66"/>
      <c r="I110" s="27"/>
      <c r="J110" s="27" t="str">
        <f t="shared" ca="1" si="8"/>
        <v>VIGENTE</v>
      </c>
      <c r="K110" s="27"/>
      <c r="L110" s="27" t="s">
        <v>58</v>
      </c>
      <c r="M110" s="67">
        <v>482632632</v>
      </c>
      <c r="N110" s="27" t="s">
        <v>427</v>
      </c>
      <c r="O110" s="27" t="s">
        <v>61</v>
      </c>
      <c r="P110" s="1" t="s">
        <v>55</v>
      </c>
      <c r="Q110" s="74"/>
    </row>
    <row r="111" spans="1:21" ht="45" customHeight="1" x14ac:dyDescent="0.2">
      <c r="A111" s="27">
        <v>108</v>
      </c>
      <c r="B111" s="65" t="s">
        <v>428</v>
      </c>
      <c r="C111" s="1" t="s">
        <v>89</v>
      </c>
      <c r="D111" s="32" t="s">
        <v>55</v>
      </c>
      <c r="E111" s="71" t="s">
        <v>429</v>
      </c>
      <c r="F111" s="66"/>
      <c r="G111" s="76" t="e">
        <f>#REF!+90</f>
        <v>#REF!</v>
      </c>
      <c r="H111" s="66"/>
      <c r="I111" s="27"/>
      <c r="J111" s="27" t="e">
        <f t="shared" ca="1" si="8"/>
        <v>#REF!</v>
      </c>
      <c r="K111" s="27"/>
      <c r="L111" s="27" t="s">
        <v>58</v>
      </c>
      <c r="M111" s="67">
        <v>137150627</v>
      </c>
      <c r="N111" s="27" t="s">
        <v>430</v>
      </c>
      <c r="O111" s="27" t="s">
        <v>61</v>
      </c>
      <c r="P111" s="1"/>
      <c r="Q111" s="74"/>
    </row>
    <row r="112" spans="1:21" ht="45" customHeight="1" x14ac:dyDescent="0.2">
      <c r="A112" s="27">
        <v>109</v>
      </c>
      <c r="B112" s="65" t="s">
        <v>195</v>
      </c>
      <c r="C112" s="27" t="s">
        <v>54</v>
      </c>
      <c r="D112" s="32"/>
      <c r="E112" s="71"/>
      <c r="F112" s="66"/>
      <c r="G112" s="76"/>
      <c r="H112" s="66"/>
      <c r="I112" s="27"/>
      <c r="J112" s="27"/>
      <c r="K112" s="27"/>
      <c r="L112" s="27"/>
      <c r="M112" s="67"/>
      <c r="N112" s="27"/>
      <c r="O112" s="27"/>
      <c r="P112" s="1"/>
      <c r="Q112" s="74"/>
    </row>
  </sheetData>
  <hyperlinks>
    <hyperlink ref="D6" r:id="rId1"/>
    <hyperlink ref="D9" r:id="rId2"/>
    <hyperlink ref="D10" r:id="rId3"/>
    <hyperlink ref="D7" r:id="rId4"/>
    <hyperlink ref="D5" r:id="rId5"/>
    <hyperlink ref="D8" r:id="rId6"/>
    <hyperlink ref="D2" r:id="rId7"/>
    <hyperlink ref="D3" r:id="rId8"/>
    <hyperlink ref="D14" r:id="rId9"/>
    <hyperlink ref="D16" r:id="rId10"/>
    <hyperlink ref="D24" r:id="rId11"/>
    <hyperlink ref="D11" r:id="rId12"/>
    <hyperlink ref="D25" r:id="rId13"/>
    <hyperlink ref="D18" r:id="rId14"/>
    <hyperlink ref="D17" r:id="rId15"/>
    <hyperlink ref="D21" r:id="rId16"/>
    <hyperlink ref="D15" r:id="rId17"/>
    <hyperlink ref="D32" r:id="rId18"/>
    <hyperlink ref="D26" r:id="rId19"/>
    <hyperlink ref="D33" r:id="rId20"/>
    <hyperlink ref="D13" r:id="rId21"/>
    <hyperlink ref="D19" r:id="rId22"/>
    <hyperlink ref="D34" r:id="rId23"/>
    <hyperlink ref="D22" r:id="rId24"/>
    <hyperlink ref="D23" r:id="rId25"/>
    <hyperlink ref="D36" r:id="rId26"/>
    <hyperlink ref="D35" r:id="rId27"/>
    <hyperlink ref="D31" r:id="rId28"/>
    <hyperlink ref="D55" r:id="rId29"/>
    <hyperlink ref="D29" r:id="rId30"/>
    <hyperlink ref="D27" r:id="rId31"/>
    <hyperlink ref="D30" r:id="rId32"/>
    <hyperlink ref="D46" r:id="rId33"/>
    <hyperlink ref="D44" r:id="rId34"/>
    <hyperlink ref="D42" r:id="rId35"/>
    <hyperlink ref="D48" r:id="rId36"/>
    <hyperlink ref="D50" r:id="rId37"/>
    <hyperlink ref="D52" r:id="rId38"/>
    <hyperlink ref="D56" r:id="rId39"/>
    <hyperlink ref="D57" r:id="rId40"/>
    <hyperlink ref="D54" r:id="rId41"/>
    <hyperlink ref="D53" r:id="rId42"/>
    <hyperlink ref="D20" r:id="rId43"/>
    <hyperlink ref="D49" r:id="rId44"/>
    <hyperlink ref="D4" r:id="rId45"/>
    <hyperlink ref="D28" r:id="rId46"/>
    <hyperlink ref="Q2" r:id="rId47"/>
    <hyperlink ref="Q3:Q57" r:id="rId48" display="https://www.apccolombia.gov.co/transparencia-y-acceso-la-informacion-publica/3-contratacion/procesos-de-contratacion/contratacion"/>
    <hyperlink ref="D73" r:id="rId49"/>
    <hyperlink ref="D75" r:id="rId50"/>
    <hyperlink ref="D77" r:id="rId51"/>
    <hyperlink ref="D78" r:id="rId52"/>
    <hyperlink ref="D79" r:id="rId53"/>
    <hyperlink ref="D80" r:id="rId54"/>
    <hyperlink ref="D81" r:id="rId55"/>
    <hyperlink ref="D82" r:id="rId56"/>
    <hyperlink ref="D83" r:id="rId57"/>
    <hyperlink ref="D84" r:id="rId58"/>
    <hyperlink ref="D86" r:id="rId59"/>
    <hyperlink ref="D88" r:id="rId60"/>
    <hyperlink ref="D89" r:id="rId61"/>
    <hyperlink ref="D90" r:id="rId62"/>
    <hyperlink ref="D92" r:id="rId63"/>
    <hyperlink ref="D91" r:id="rId64"/>
    <hyperlink ref="D87" r:id="rId65"/>
    <hyperlink ref="D93" r:id="rId66"/>
    <hyperlink ref="D94" r:id="rId67"/>
    <hyperlink ref="D96" r:id="rId68"/>
    <hyperlink ref="D97" r:id="rId69"/>
    <hyperlink ref="D98" r:id="rId70"/>
    <hyperlink ref="D99" r:id="rId71"/>
    <hyperlink ref="D100" r:id="rId72"/>
    <hyperlink ref="D101" r:id="rId73"/>
    <hyperlink ref="D102" r:id="rId74"/>
    <hyperlink ref="D105" r:id="rId75"/>
    <hyperlink ref="D109" r:id="rId76"/>
  </hyperlinks>
  <pageMargins left="0.7" right="0.7" top="0.75" bottom="0.75" header="0" footer="0"/>
  <pageSetup paperSize="5" fitToWidth="0" fitToHeight="0" orientation="landscape"/>
  <legacyDrawing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L83"/>
  <sheetViews>
    <sheetView workbookViewId="0">
      <pane xSplit="2" ySplit="1" topLeftCell="C2" activePane="bottomRight" state="frozen"/>
      <selection pane="topRight" activeCell="C1" sqref="C1"/>
      <selection pane="bottomLeft" activeCell="A2" sqref="A2"/>
      <selection pane="bottomRight" activeCell="D3" sqref="D3"/>
    </sheetView>
  </sheetViews>
  <sheetFormatPr baseColWidth="10" defaultColWidth="12.625" defaultRowHeight="15" customHeight="1" x14ac:dyDescent="0.2"/>
  <cols>
    <col min="1" max="1" width="12.625" style="29"/>
    <col min="2" max="2" width="13.75" style="29" customWidth="1"/>
    <col min="3" max="3" width="8.75" style="29" customWidth="1"/>
    <col min="4" max="4" width="10.25" style="29" customWidth="1"/>
    <col min="5" max="6" width="9" style="29"/>
    <col min="7" max="7" width="0" style="29" hidden="1" customWidth="1"/>
    <col min="8" max="8" width="14.375" style="29" hidden="1" customWidth="1"/>
    <col min="9" max="12" width="0" style="29" hidden="1" customWidth="1"/>
    <col min="13" max="13" width="13.875" style="29" hidden="1" customWidth="1"/>
    <col min="14" max="14" width="37.375" style="29" customWidth="1"/>
    <col min="15" max="15" width="14.5" style="29" customWidth="1"/>
    <col min="16" max="17" width="9" style="29"/>
    <col min="18" max="25" width="12.625" style="29" customWidth="1"/>
    <col min="26" max="29" width="0" style="29" hidden="1" customWidth="1"/>
    <col min="30" max="30" width="9" style="29"/>
    <col min="31" max="36" width="0" style="29" hidden="1" customWidth="1"/>
    <col min="37" max="37" width="14.375" style="29" hidden="1" customWidth="1"/>
    <col min="38" max="38" width="20.625" style="29" customWidth="1"/>
    <col min="39" max="16384" width="12.625" style="29"/>
  </cols>
  <sheetData>
    <row r="1" spans="1:38" ht="27" x14ac:dyDescent="0.2">
      <c r="A1" s="15" t="s">
        <v>0</v>
      </c>
      <c r="B1" s="15" t="s">
        <v>431</v>
      </c>
      <c r="C1" s="15" t="s">
        <v>2</v>
      </c>
      <c r="D1" s="15" t="s">
        <v>3</v>
      </c>
      <c r="E1" s="15" t="s">
        <v>4</v>
      </c>
      <c r="F1" s="15" t="s">
        <v>432</v>
      </c>
      <c r="G1" s="15" t="s">
        <v>12</v>
      </c>
      <c r="H1" s="15" t="s">
        <v>9</v>
      </c>
      <c r="I1" s="59" t="s">
        <v>10</v>
      </c>
      <c r="J1" s="15" t="s">
        <v>11</v>
      </c>
      <c r="K1" s="15" t="s">
        <v>12</v>
      </c>
      <c r="L1" s="15" t="s">
        <v>14</v>
      </c>
      <c r="M1" s="15" t="s">
        <v>16</v>
      </c>
      <c r="N1" s="15" t="s">
        <v>19</v>
      </c>
      <c r="O1" s="15" t="s">
        <v>433</v>
      </c>
      <c r="P1" s="15" t="s">
        <v>22</v>
      </c>
      <c r="Q1" s="15" t="s">
        <v>434</v>
      </c>
      <c r="R1" s="15" t="s">
        <v>435</v>
      </c>
      <c r="S1" s="15" t="s">
        <v>436</v>
      </c>
      <c r="T1" s="15" t="s">
        <v>26</v>
      </c>
      <c r="U1" s="15" t="s">
        <v>437</v>
      </c>
      <c r="V1" s="15" t="s">
        <v>438</v>
      </c>
      <c r="W1" s="15" t="s">
        <v>439</v>
      </c>
      <c r="X1" s="15" t="s">
        <v>31</v>
      </c>
      <c r="Y1" s="59" t="s">
        <v>32</v>
      </c>
      <c r="Z1" s="15" t="s">
        <v>440</v>
      </c>
      <c r="AA1" s="15" t="s">
        <v>441</v>
      </c>
      <c r="AB1" s="15" t="s">
        <v>440</v>
      </c>
      <c r="AC1" s="15" t="s">
        <v>442</v>
      </c>
      <c r="AD1" s="15" t="s">
        <v>44</v>
      </c>
      <c r="AE1" s="15" t="s">
        <v>440</v>
      </c>
      <c r="AF1" s="15" t="s">
        <v>45</v>
      </c>
      <c r="AG1" s="15" t="s">
        <v>443</v>
      </c>
      <c r="AH1" s="15" t="s">
        <v>48</v>
      </c>
      <c r="AI1" s="15" t="s">
        <v>49</v>
      </c>
      <c r="AJ1" s="15" t="s">
        <v>444</v>
      </c>
      <c r="AK1" s="15" t="s">
        <v>445</v>
      </c>
      <c r="AL1" s="15" t="s">
        <v>446</v>
      </c>
    </row>
    <row r="2" spans="1:38" ht="45" customHeight="1" x14ac:dyDescent="0.2">
      <c r="A2" s="1">
        <v>84991</v>
      </c>
      <c r="B2" s="2" t="s">
        <v>447</v>
      </c>
      <c r="C2" s="1" t="s">
        <v>207</v>
      </c>
      <c r="D2" s="1" t="s">
        <v>89</v>
      </c>
      <c r="E2" s="1">
        <v>830095213</v>
      </c>
      <c r="F2" s="1">
        <v>0</v>
      </c>
      <c r="G2" s="1" t="s">
        <v>58</v>
      </c>
      <c r="H2" s="1" t="s">
        <v>448</v>
      </c>
      <c r="I2" s="1" t="s">
        <v>53</v>
      </c>
      <c r="J2" s="13">
        <v>80089334</v>
      </c>
      <c r="K2" s="1" t="s">
        <v>449</v>
      </c>
      <c r="L2" s="1" t="s">
        <v>450</v>
      </c>
      <c r="M2" s="1" t="s">
        <v>451</v>
      </c>
      <c r="N2" s="2" t="s">
        <v>452</v>
      </c>
      <c r="O2" s="3">
        <v>44600</v>
      </c>
      <c r="P2" s="3">
        <v>44600</v>
      </c>
      <c r="Q2" s="3">
        <v>44926</v>
      </c>
      <c r="R2" s="1"/>
      <c r="S2" s="1"/>
      <c r="T2" s="1" t="s">
        <v>453</v>
      </c>
      <c r="U2" s="1" t="s">
        <v>58</v>
      </c>
      <c r="V2" s="1"/>
      <c r="W2" s="1"/>
      <c r="X2" s="1">
        <v>4422</v>
      </c>
      <c r="Y2" s="3">
        <v>44587</v>
      </c>
      <c r="Z2" s="1"/>
      <c r="AA2" s="1"/>
      <c r="AB2" s="1"/>
      <c r="AC2" s="1"/>
      <c r="AD2" s="4">
        <v>45400000</v>
      </c>
      <c r="AE2" s="1"/>
      <c r="AF2" s="1"/>
      <c r="AG2" s="1" t="s">
        <v>454</v>
      </c>
      <c r="AH2" s="1" t="s">
        <v>62</v>
      </c>
      <c r="AI2" s="1" t="s">
        <v>63</v>
      </c>
      <c r="AJ2" s="1" t="s">
        <v>455</v>
      </c>
      <c r="AK2" s="26">
        <v>44593</v>
      </c>
      <c r="AL2" s="1"/>
    </row>
    <row r="3" spans="1:38" ht="45" customHeight="1" x14ac:dyDescent="0.2">
      <c r="A3" s="1">
        <v>85995</v>
      </c>
      <c r="B3" s="2" t="s">
        <v>456</v>
      </c>
      <c r="C3" s="1" t="s">
        <v>207</v>
      </c>
      <c r="D3" s="1" t="s">
        <v>89</v>
      </c>
      <c r="E3" s="1">
        <v>800219876</v>
      </c>
      <c r="F3" s="1">
        <v>9</v>
      </c>
      <c r="G3" s="1" t="s">
        <v>58</v>
      </c>
      <c r="H3" s="1"/>
      <c r="I3" s="1"/>
      <c r="J3" s="13"/>
      <c r="K3" s="1" t="s">
        <v>449</v>
      </c>
      <c r="L3" s="1" t="s">
        <v>450</v>
      </c>
      <c r="M3" s="1" t="s">
        <v>451</v>
      </c>
      <c r="N3" s="2" t="s">
        <v>457</v>
      </c>
      <c r="O3" s="3">
        <v>44620</v>
      </c>
      <c r="P3" s="3">
        <v>44620</v>
      </c>
      <c r="Q3" s="3">
        <v>44915</v>
      </c>
      <c r="R3" s="3"/>
      <c r="S3" s="1"/>
      <c r="T3" s="1" t="s">
        <v>453</v>
      </c>
      <c r="U3" s="1" t="s">
        <v>458</v>
      </c>
      <c r="V3" s="1"/>
      <c r="W3" s="1"/>
      <c r="X3" s="1">
        <v>122</v>
      </c>
      <c r="Y3" s="3">
        <v>44609</v>
      </c>
      <c r="Z3" s="1"/>
      <c r="AA3" s="3"/>
      <c r="AB3" s="1"/>
      <c r="AC3" s="1"/>
      <c r="AD3" s="4">
        <v>69328000</v>
      </c>
      <c r="AE3" s="1"/>
      <c r="AF3" s="1"/>
      <c r="AG3" s="1" t="s">
        <v>454</v>
      </c>
      <c r="AH3" s="1" t="s">
        <v>62</v>
      </c>
      <c r="AI3" s="1" t="s">
        <v>63</v>
      </c>
      <c r="AJ3" s="1" t="s">
        <v>455</v>
      </c>
      <c r="AK3" s="26">
        <v>44593</v>
      </c>
      <c r="AL3" s="1"/>
    </row>
    <row r="4" spans="1:38" ht="45" customHeight="1" x14ac:dyDescent="0.2">
      <c r="A4" s="1">
        <v>85996</v>
      </c>
      <c r="B4" s="2" t="s">
        <v>456</v>
      </c>
      <c r="C4" s="1" t="s">
        <v>207</v>
      </c>
      <c r="D4" s="1" t="s">
        <v>89</v>
      </c>
      <c r="E4" s="1">
        <v>800219876</v>
      </c>
      <c r="F4" s="1">
        <v>9</v>
      </c>
      <c r="G4" s="1" t="s">
        <v>58</v>
      </c>
      <c r="H4" s="1"/>
      <c r="I4" s="1"/>
      <c r="J4" s="13"/>
      <c r="K4" s="1" t="s">
        <v>449</v>
      </c>
      <c r="L4" s="1" t="s">
        <v>450</v>
      </c>
      <c r="M4" s="1" t="s">
        <v>451</v>
      </c>
      <c r="N4" s="2" t="s">
        <v>459</v>
      </c>
      <c r="O4" s="3">
        <v>44620</v>
      </c>
      <c r="P4" s="3">
        <v>44620</v>
      </c>
      <c r="Q4" s="3">
        <v>44915</v>
      </c>
      <c r="R4" s="3"/>
      <c r="S4" s="1"/>
      <c r="T4" s="1" t="s">
        <v>453</v>
      </c>
      <c r="U4" s="1" t="s">
        <v>460</v>
      </c>
      <c r="V4" s="1"/>
      <c r="W4" s="1"/>
      <c r="X4" s="1">
        <v>122</v>
      </c>
      <c r="Y4" s="3">
        <v>44609</v>
      </c>
      <c r="Z4" s="1"/>
      <c r="AA4" s="3"/>
      <c r="AB4" s="1"/>
      <c r="AC4" s="1"/>
      <c r="AD4" s="4">
        <v>72947200</v>
      </c>
      <c r="AE4" s="1"/>
      <c r="AF4" s="1"/>
      <c r="AG4" s="1" t="s">
        <v>454</v>
      </c>
      <c r="AH4" s="1" t="s">
        <v>62</v>
      </c>
      <c r="AI4" s="1" t="s">
        <v>63</v>
      </c>
      <c r="AJ4" s="1" t="s">
        <v>455</v>
      </c>
      <c r="AK4" s="26">
        <v>44593</v>
      </c>
      <c r="AL4" s="1"/>
    </row>
    <row r="5" spans="1:38" ht="45" customHeight="1" x14ac:dyDescent="0.2">
      <c r="A5" s="1">
        <v>85997</v>
      </c>
      <c r="B5" s="2" t="s">
        <v>456</v>
      </c>
      <c r="C5" s="1" t="s">
        <v>207</v>
      </c>
      <c r="D5" s="1" t="s">
        <v>89</v>
      </c>
      <c r="E5" s="1">
        <v>800219876</v>
      </c>
      <c r="F5" s="1">
        <v>9</v>
      </c>
      <c r="G5" s="1" t="s">
        <v>58</v>
      </c>
      <c r="H5" s="1"/>
      <c r="I5" s="1"/>
      <c r="J5" s="13"/>
      <c r="K5" s="1" t="s">
        <v>449</v>
      </c>
      <c r="L5" s="1" t="s">
        <v>450</v>
      </c>
      <c r="M5" s="1" t="s">
        <v>451</v>
      </c>
      <c r="N5" s="2" t="s">
        <v>461</v>
      </c>
      <c r="O5" s="3">
        <v>44620</v>
      </c>
      <c r="P5" s="3">
        <v>44620</v>
      </c>
      <c r="Q5" s="3">
        <v>44915</v>
      </c>
      <c r="R5" s="3"/>
      <c r="S5" s="1"/>
      <c r="T5" s="1" t="s">
        <v>453</v>
      </c>
      <c r="U5" s="1" t="s">
        <v>462</v>
      </c>
      <c r="V5" s="1"/>
      <c r="W5" s="1"/>
      <c r="X5" s="1">
        <v>122</v>
      </c>
      <c r="Y5" s="3">
        <v>44609</v>
      </c>
      <c r="Z5" s="1"/>
      <c r="AA5" s="3"/>
      <c r="AB5" s="1"/>
      <c r="AC5" s="1"/>
      <c r="AD5" s="4">
        <v>69360800</v>
      </c>
      <c r="AE5" s="1"/>
      <c r="AF5" s="1"/>
      <c r="AG5" s="1" t="s">
        <v>454</v>
      </c>
      <c r="AH5" s="1" t="s">
        <v>62</v>
      </c>
      <c r="AI5" s="1" t="s">
        <v>63</v>
      </c>
      <c r="AJ5" s="1" t="s">
        <v>455</v>
      </c>
      <c r="AK5" s="26">
        <v>44593</v>
      </c>
      <c r="AL5" s="1"/>
    </row>
    <row r="6" spans="1:38" ht="45" customHeight="1" x14ac:dyDescent="0.2">
      <c r="A6" s="1">
        <v>85998</v>
      </c>
      <c r="B6" s="2" t="s">
        <v>456</v>
      </c>
      <c r="C6" s="1" t="s">
        <v>207</v>
      </c>
      <c r="D6" s="1" t="s">
        <v>89</v>
      </c>
      <c r="E6" s="1">
        <v>800219876</v>
      </c>
      <c r="F6" s="1">
        <v>9</v>
      </c>
      <c r="G6" s="1" t="s">
        <v>58</v>
      </c>
      <c r="H6" s="1"/>
      <c r="I6" s="1"/>
      <c r="J6" s="13"/>
      <c r="K6" s="1" t="s">
        <v>449</v>
      </c>
      <c r="L6" s="1" t="s">
        <v>450</v>
      </c>
      <c r="M6" s="1" t="s">
        <v>451</v>
      </c>
      <c r="N6" s="2" t="s">
        <v>463</v>
      </c>
      <c r="O6" s="3">
        <v>44620</v>
      </c>
      <c r="P6" s="3">
        <v>44620</v>
      </c>
      <c r="Q6" s="3">
        <v>44915</v>
      </c>
      <c r="R6" s="3"/>
      <c r="S6" s="1"/>
      <c r="T6" s="1" t="s">
        <v>453</v>
      </c>
      <c r="U6" s="1" t="s">
        <v>464</v>
      </c>
      <c r="V6" s="1"/>
      <c r="W6" s="1"/>
      <c r="X6" s="1">
        <v>122</v>
      </c>
      <c r="Y6" s="3">
        <v>44609</v>
      </c>
      <c r="Z6" s="1"/>
      <c r="AA6" s="3"/>
      <c r="AB6" s="1"/>
      <c r="AC6" s="1"/>
      <c r="AD6" s="4">
        <v>72535800</v>
      </c>
      <c r="AE6" s="1"/>
      <c r="AF6" s="1"/>
      <c r="AG6" s="1" t="s">
        <v>454</v>
      </c>
      <c r="AH6" s="1" t="s">
        <v>62</v>
      </c>
      <c r="AI6" s="1" t="s">
        <v>63</v>
      </c>
      <c r="AJ6" s="1" t="s">
        <v>455</v>
      </c>
      <c r="AK6" s="26">
        <v>44593</v>
      </c>
      <c r="AL6" s="1"/>
    </row>
    <row r="7" spans="1:38" ht="45" customHeight="1" x14ac:dyDescent="0.2">
      <c r="A7" s="1">
        <v>85999</v>
      </c>
      <c r="B7" s="2" t="s">
        <v>456</v>
      </c>
      <c r="C7" s="1" t="s">
        <v>207</v>
      </c>
      <c r="D7" s="1" t="s">
        <v>89</v>
      </c>
      <c r="E7" s="1">
        <v>800219876</v>
      </c>
      <c r="F7" s="1">
        <v>9</v>
      </c>
      <c r="G7" s="1" t="s">
        <v>58</v>
      </c>
      <c r="H7" s="1"/>
      <c r="I7" s="1"/>
      <c r="J7" s="13"/>
      <c r="K7" s="1" t="s">
        <v>449</v>
      </c>
      <c r="L7" s="1" t="s">
        <v>450</v>
      </c>
      <c r="M7" s="1" t="s">
        <v>451</v>
      </c>
      <c r="N7" s="2" t="s">
        <v>465</v>
      </c>
      <c r="O7" s="3">
        <v>44620</v>
      </c>
      <c r="P7" s="3">
        <v>44620</v>
      </c>
      <c r="Q7" s="3">
        <v>44915</v>
      </c>
      <c r="R7" s="3"/>
      <c r="S7" s="1"/>
      <c r="T7" s="1" t="s">
        <v>453</v>
      </c>
      <c r="U7" s="1" t="s">
        <v>466</v>
      </c>
      <c r="V7" s="1"/>
      <c r="W7" s="1"/>
      <c r="X7" s="1">
        <v>122</v>
      </c>
      <c r="Y7" s="3">
        <v>44609</v>
      </c>
      <c r="Z7" s="1"/>
      <c r="AA7" s="3"/>
      <c r="AB7" s="1"/>
      <c r="AC7" s="1"/>
      <c r="AD7" s="4">
        <v>60476800</v>
      </c>
      <c r="AE7" s="1"/>
      <c r="AF7" s="1"/>
      <c r="AG7" s="1" t="s">
        <v>454</v>
      </c>
      <c r="AH7" s="1" t="s">
        <v>62</v>
      </c>
      <c r="AI7" s="1" t="s">
        <v>63</v>
      </c>
      <c r="AJ7" s="1" t="s">
        <v>455</v>
      </c>
      <c r="AK7" s="26">
        <v>44593</v>
      </c>
      <c r="AL7" s="1"/>
    </row>
    <row r="8" spans="1:38" ht="45" customHeight="1" x14ac:dyDescent="0.2">
      <c r="A8" s="1">
        <v>86000</v>
      </c>
      <c r="B8" s="2" t="s">
        <v>456</v>
      </c>
      <c r="C8" s="1" t="s">
        <v>207</v>
      </c>
      <c r="D8" s="1" t="s">
        <v>89</v>
      </c>
      <c r="E8" s="1">
        <v>800219876</v>
      </c>
      <c r="F8" s="1">
        <v>9</v>
      </c>
      <c r="G8" s="1" t="s">
        <v>58</v>
      </c>
      <c r="H8" s="1"/>
      <c r="I8" s="1"/>
      <c r="J8" s="13"/>
      <c r="K8" s="1" t="s">
        <v>449</v>
      </c>
      <c r="L8" s="1" t="s">
        <v>450</v>
      </c>
      <c r="M8" s="1" t="s">
        <v>451</v>
      </c>
      <c r="N8" s="2" t="s">
        <v>467</v>
      </c>
      <c r="O8" s="3">
        <v>44620</v>
      </c>
      <c r="P8" s="3">
        <v>44620</v>
      </c>
      <c r="Q8" s="3">
        <v>44915</v>
      </c>
      <c r="R8" s="3"/>
      <c r="S8" s="1"/>
      <c r="T8" s="1" t="s">
        <v>453</v>
      </c>
      <c r="U8" s="1" t="s">
        <v>468</v>
      </c>
      <c r="V8" s="1"/>
      <c r="W8" s="1"/>
      <c r="X8" s="1">
        <v>122</v>
      </c>
      <c r="Y8" s="3">
        <v>44609</v>
      </c>
      <c r="Z8" s="1"/>
      <c r="AA8" s="3"/>
      <c r="AB8" s="1"/>
      <c r="AC8" s="1"/>
      <c r="AD8" s="4">
        <v>68579280</v>
      </c>
      <c r="AE8" s="1"/>
      <c r="AF8" s="1"/>
      <c r="AG8" s="1" t="s">
        <v>454</v>
      </c>
      <c r="AH8" s="1" t="s">
        <v>62</v>
      </c>
      <c r="AI8" s="1" t="s">
        <v>63</v>
      </c>
      <c r="AJ8" s="1" t="s">
        <v>455</v>
      </c>
      <c r="AK8" s="26">
        <v>44593</v>
      </c>
      <c r="AL8" s="1"/>
    </row>
    <row r="9" spans="1:38" ht="45" customHeight="1" x14ac:dyDescent="0.2">
      <c r="A9" s="1">
        <v>86005</v>
      </c>
      <c r="B9" s="2" t="s">
        <v>456</v>
      </c>
      <c r="C9" s="1" t="s">
        <v>207</v>
      </c>
      <c r="D9" s="1" t="s">
        <v>89</v>
      </c>
      <c r="E9" s="1">
        <v>800219876</v>
      </c>
      <c r="F9" s="1">
        <v>9</v>
      </c>
      <c r="G9" s="1" t="s">
        <v>58</v>
      </c>
      <c r="H9" s="1"/>
      <c r="I9" s="1"/>
      <c r="J9" s="13"/>
      <c r="K9" s="1" t="s">
        <v>449</v>
      </c>
      <c r="L9" s="1" t="s">
        <v>450</v>
      </c>
      <c r="M9" s="1" t="s">
        <v>451</v>
      </c>
      <c r="N9" s="2" t="s">
        <v>469</v>
      </c>
      <c r="O9" s="3">
        <v>44620</v>
      </c>
      <c r="P9" s="3">
        <v>44620</v>
      </c>
      <c r="Q9" s="3">
        <v>44915</v>
      </c>
      <c r="R9" s="3"/>
      <c r="S9" s="1"/>
      <c r="T9" s="1" t="s">
        <v>453</v>
      </c>
      <c r="U9" s="1" t="s">
        <v>470</v>
      </c>
      <c r="V9" s="1"/>
      <c r="W9" s="1"/>
      <c r="X9" s="1">
        <v>122</v>
      </c>
      <c r="Y9" s="3">
        <v>44609</v>
      </c>
      <c r="Z9" s="1"/>
      <c r="AA9" s="3"/>
      <c r="AB9" s="1"/>
      <c r="AC9" s="1"/>
      <c r="AD9" s="4">
        <v>58846800</v>
      </c>
      <c r="AE9" s="1"/>
      <c r="AF9" s="1"/>
      <c r="AG9" s="1" t="s">
        <v>454</v>
      </c>
      <c r="AH9" s="1" t="s">
        <v>62</v>
      </c>
      <c r="AI9" s="1" t="s">
        <v>63</v>
      </c>
      <c r="AJ9" s="1" t="s">
        <v>455</v>
      </c>
      <c r="AK9" s="26">
        <v>44593</v>
      </c>
      <c r="AL9" s="1"/>
    </row>
    <row r="10" spans="1:38" ht="45" customHeight="1" x14ac:dyDescent="0.2">
      <c r="A10" s="1">
        <v>86006</v>
      </c>
      <c r="B10" s="2" t="s">
        <v>456</v>
      </c>
      <c r="C10" s="1" t="s">
        <v>207</v>
      </c>
      <c r="D10" s="1" t="s">
        <v>89</v>
      </c>
      <c r="E10" s="1">
        <v>800219876</v>
      </c>
      <c r="F10" s="1">
        <v>9</v>
      </c>
      <c r="G10" s="1" t="s">
        <v>58</v>
      </c>
      <c r="H10" s="1"/>
      <c r="I10" s="1"/>
      <c r="J10" s="13"/>
      <c r="K10" s="1" t="s">
        <v>449</v>
      </c>
      <c r="L10" s="1" t="s">
        <v>450</v>
      </c>
      <c r="M10" s="1" t="s">
        <v>451</v>
      </c>
      <c r="N10" s="2" t="s">
        <v>471</v>
      </c>
      <c r="O10" s="3">
        <v>44620</v>
      </c>
      <c r="P10" s="3">
        <v>44620</v>
      </c>
      <c r="Q10" s="3">
        <v>44915</v>
      </c>
      <c r="R10" s="3"/>
      <c r="S10" s="1"/>
      <c r="T10" s="1" t="s">
        <v>453</v>
      </c>
      <c r="U10" s="1" t="s">
        <v>472</v>
      </c>
      <c r="V10" s="1"/>
      <c r="W10" s="1"/>
      <c r="X10" s="1">
        <v>122</v>
      </c>
      <c r="Y10" s="3">
        <v>44609</v>
      </c>
      <c r="Z10" s="1"/>
      <c r="AA10" s="3"/>
      <c r="AB10" s="1"/>
      <c r="AC10" s="1"/>
      <c r="AD10" s="4">
        <v>71137600</v>
      </c>
      <c r="AE10" s="1"/>
      <c r="AF10" s="1"/>
      <c r="AG10" s="1" t="s">
        <v>454</v>
      </c>
      <c r="AH10" s="1" t="s">
        <v>62</v>
      </c>
      <c r="AI10" s="1" t="s">
        <v>63</v>
      </c>
      <c r="AJ10" s="1" t="s">
        <v>455</v>
      </c>
      <c r="AK10" s="26">
        <v>44593</v>
      </c>
      <c r="AL10" s="1"/>
    </row>
    <row r="11" spans="1:38" ht="45" customHeight="1" x14ac:dyDescent="0.2">
      <c r="A11" s="1">
        <v>86615</v>
      </c>
      <c r="B11" s="2" t="s">
        <v>473</v>
      </c>
      <c r="C11" s="1" t="s">
        <v>207</v>
      </c>
      <c r="D11" s="1" t="s">
        <v>89</v>
      </c>
      <c r="E11" s="1">
        <v>860524654</v>
      </c>
      <c r="F11" s="1">
        <v>6</v>
      </c>
      <c r="G11" s="1" t="s">
        <v>58</v>
      </c>
      <c r="H11" s="1" t="s">
        <v>474</v>
      </c>
      <c r="I11" s="1" t="s">
        <v>53</v>
      </c>
      <c r="J11" s="13">
        <v>1049609978</v>
      </c>
      <c r="K11" s="1" t="s">
        <v>449</v>
      </c>
      <c r="L11" s="1" t="s">
        <v>450</v>
      </c>
      <c r="M11" s="1" t="s">
        <v>451</v>
      </c>
      <c r="N11" s="2" t="s">
        <v>475</v>
      </c>
      <c r="O11" s="3">
        <v>44631</v>
      </c>
      <c r="P11" s="3">
        <v>44631</v>
      </c>
      <c r="Q11" s="3">
        <v>44655</v>
      </c>
      <c r="R11" s="3"/>
      <c r="S11" s="1"/>
      <c r="T11" s="1" t="s">
        <v>476</v>
      </c>
      <c r="U11" s="1" t="s">
        <v>58</v>
      </c>
      <c r="V11" s="1"/>
      <c r="W11" s="1"/>
      <c r="X11" s="1">
        <v>122</v>
      </c>
      <c r="Y11" s="3">
        <v>44609</v>
      </c>
      <c r="Z11" s="1"/>
      <c r="AA11" s="3"/>
      <c r="AB11" s="1"/>
      <c r="AC11" s="1"/>
      <c r="AD11" s="4">
        <v>270621891</v>
      </c>
      <c r="AE11" s="1"/>
      <c r="AF11" s="1"/>
      <c r="AG11" s="1" t="s">
        <v>454</v>
      </c>
      <c r="AH11" s="1" t="s">
        <v>62</v>
      </c>
      <c r="AI11" s="1" t="s">
        <v>63</v>
      </c>
      <c r="AJ11" s="1" t="s">
        <v>455</v>
      </c>
      <c r="AK11" s="26">
        <v>44621</v>
      </c>
      <c r="AL11" s="1"/>
    </row>
    <row r="12" spans="1:38" ht="45" customHeight="1" x14ac:dyDescent="0.2">
      <c r="A12" s="1">
        <v>86984</v>
      </c>
      <c r="B12" s="2" t="s">
        <v>477</v>
      </c>
      <c r="C12" s="1" t="s">
        <v>207</v>
      </c>
      <c r="D12" s="1" t="s">
        <v>89</v>
      </c>
      <c r="E12" s="1">
        <v>860010451</v>
      </c>
      <c r="F12" s="1"/>
      <c r="G12" s="1" t="s">
        <v>58</v>
      </c>
      <c r="H12" s="1" t="s">
        <v>478</v>
      </c>
      <c r="I12" s="1" t="s">
        <v>53</v>
      </c>
      <c r="J12" s="13">
        <v>19411184</v>
      </c>
      <c r="K12" s="1" t="s">
        <v>449</v>
      </c>
      <c r="L12" s="1" t="s">
        <v>450</v>
      </c>
      <c r="M12" s="1" t="s">
        <v>451</v>
      </c>
      <c r="N12" s="2" t="s">
        <v>479</v>
      </c>
      <c r="O12" s="3">
        <v>44638</v>
      </c>
      <c r="P12" s="3">
        <v>44638</v>
      </c>
      <c r="Q12" s="3">
        <v>44922</v>
      </c>
      <c r="R12" s="3"/>
      <c r="S12" s="1"/>
      <c r="T12" s="1" t="s">
        <v>453</v>
      </c>
      <c r="U12" s="1" t="s">
        <v>58</v>
      </c>
      <c r="V12" s="1"/>
      <c r="W12" s="1"/>
      <c r="X12" s="1">
        <v>6722</v>
      </c>
      <c r="Y12" s="3">
        <v>44622</v>
      </c>
      <c r="Z12" s="1"/>
      <c r="AA12" s="3"/>
      <c r="AB12" s="1"/>
      <c r="AC12" s="1"/>
      <c r="AD12" s="4">
        <v>89079131.280000001</v>
      </c>
      <c r="AE12" s="1"/>
      <c r="AF12" s="1"/>
      <c r="AG12" s="1" t="s">
        <v>454</v>
      </c>
      <c r="AH12" s="1" t="s">
        <v>62</v>
      </c>
      <c r="AI12" s="1" t="s">
        <v>63</v>
      </c>
      <c r="AJ12" s="1" t="s">
        <v>455</v>
      </c>
      <c r="AK12" s="26"/>
      <c r="AL12" s="1"/>
    </row>
    <row r="13" spans="1:38" ht="45" customHeight="1" x14ac:dyDescent="0.2">
      <c r="A13" s="1">
        <v>87341</v>
      </c>
      <c r="B13" s="2" t="s">
        <v>480</v>
      </c>
      <c r="C13" s="1" t="s">
        <v>207</v>
      </c>
      <c r="D13" s="1" t="s">
        <v>89</v>
      </c>
      <c r="E13" s="1">
        <v>830037946</v>
      </c>
      <c r="F13" s="1">
        <v>3</v>
      </c>
      <c r="G13" s="1" t="s">
        <v>58</v>
      </c>
      <c r="H13" s="1" t="s">
        <v>481</v>
      </c>
      <c r="I13" s="1" t="s">
        <v>53</v>
      </c>
      <c r="J13" s="13">
        <v>17052933</v>
      </c>
      <c r="K13" s="1" t="s">
        <v>449</v>
      </c>
      <c r="L13" s="1" t="s">
        <v>450</v>
      </c>
      <c r="M13" s="1" t="s">
        <v>451</v>
      </c>
      <c r="N13" s="2" t="s">
        <v>482</v>
      </c>
      <c r="O13" s="3">
        <v>44645</v>
      </c>
      <c r="P13" s="3">
        <v>44645</v>
      </c>
      <c r="Q13" s="3">
        <v>44652</v>
      </c>
      <c r="R13" s="3"/>
      <c r="S13" s="1"/>
      <c r="T13" s="1" t="s">
        <v>476</v>
      </c>
      <c r="U13" s="1" t="s">
        <v>58</v>
      </c>
      <c r="V13" s="1"/>
      <c r="W13" s="1"/>
      <c r="X13" s="1">
        <v>7222</v>
      </c>
      <c r="Y13" s="3">
        <v>44645</v>
      </c>
      <c r="Z13" s="1"/>
      <c r="AA13" s="3"/>
      <c r="AB13" s="1"/>
      <c r="AC13" s="1"/>
      <c r="AD13" s="4">
        <v>1541050</v>
      </c>
      <c r="AE13" s="1"/>
      <c r="AF13" s="1"/>
      <c r="AG13" s="1" t="s">
        <v>454</v>
      </c>
      <c r="AH13" s="1" t="s">
        <v>62</v>
      </c>
      <c r="AI13" s="1" t="s">
        <v>312</v>
      </c>
      <c r="AJ13" s="1" t="s">
        <v>455</v>
      </c>
      <c r="AK13" s="26">
        <v>44652</v>
      </c>
      <c r="AL13" s="1"/>
    </row>
    <row r="14" spans="1:38" ht="45" customHeight="1" x14ac:dyDescent="0.2">
      <c r="A14" s="1">
        <v>87957</v>
      </c>
      <c r="B14" s="2" t="s">
        <v>483</v>
      </c>
      <c r="C14" s="1" t="s">
        <v>207</v>
      </c>
      <c r="D14" s="1" t="s">
        <v>89</v>
      </c>
      <c r="E14" s="1">
        <v>890900943</v>
      </c>
      <c r="F14" s="1">
        <v>1</v>
      </c>
      <c r="G14" s="1" t="s">
        <v>58</v>
      </c>
      <c r="H14" s="1" t="s">
        <v>484</v>
      </c>
      <c r="I14" s="1" t="s">
        <v>53</v>
      </c>
      <c r="J14" s="13">
        <v>8236887</v>
      </c>
      <c r="K14" s="1" t="s">
        <v>449</v>
      </c>
      <c r="L14" s="1" t="s">
        <v>450</v>
      </c>
      <c r="M14" s="1" t="s">
        <v>451</v>
      </c>
      <c r="N14" s="2" t="s">
        <v>482</v>
      </c>
      <c r="O14" s="3">
        <v>44657</v>
      </c>
      <c r="P14" s="3">
        <v>44657</v>
      </c>
      <c r="Q14" s="3">
        <v>44663</v>
      </c>
      <c r="R14" s="3"/>
      <c r="S14" s="1"/>
      <c r="T14" s="1" t="s">
        <v>476</v>
      </c>
      <c r="U14" s="1" t="s">
        <v>58</v>
      </c>
      <c r="V14" s="1"/>
      <c r="W14" s="1"/>
      <c r="X14" s="1">
        <v>7222</v>
      </c>
      <c r="Y14" s="3">
        <v>44645</v>
      </c>
      <c r="Z14" s="1"/>
      <c r="AA14" s="3"/>
      <c r="AB14" s="1"/>
      <c r="AC14" s="1"/>
      <c r="AD14" s="4">
        <v>1399000</v>
      </c>
      <c r="AE14" s="1"/>
      <c r="AF14" s="1"/>
      <c r="AG14" s="1" t="s">
        <v>454</v>
      </c>
      <c r="AH14" s="1" t="s">
        <v>62</v>
      </c>
      <c r="AI14" s="1" t="s">
        <v>312</v>
      </c>
      <c r="AJ14" s="1" t="s">
        <v>455</v>
      </c>
      <c r="AK14" s="26">
        <v>44652</v>
      </c>
      <c r="AL14" s="1"/>
    </row>
    <row r="15" spans="1:38" ht="45" customHeight="1" x14ac:dyDescent="0.2">
      <c r="A15" s="1">
        <v>87889</v>
      </c>
      <c r="B15" s="2" t="s">
        <v>485</v>
      </c>
      <c r="C15" s="1" t="s">
        <v>207</v>
      </c>
      <c r="D15" s="1" t="s">
        <v>89</v>
      </c>
      <c r="E15" s="1">
        <v>901933373</v>
      </c>
      <c r="F15" s="1">
        <v>3</v>
      </c>
      <c r="G15" s="1" t="s">
        <v>58</v>
      </c>
      <c r="H15" s="1" t="s">
        <v>486</v>
      </c>
      <c r="I15" s="1" t="s">
        <v>53</v>
      </c>
      <c r="J15" s="13">
        <v>80199503</v>
      </c>
      <c r="K15" s="1" t="s">
        <v>449</v>
      </c>
      <c r="L15" s="1" t="s">
        <v>450</v>
      </c>
      <c r="M15" s="1" t="s">
        <v>451</v>
      </c>
      <c r="N15" s="2" t="s">
        <v>487</v>
      </c>
      <c r="O15" s="3">
        <v>44656</v>
      </c>
      <c r="P15" s="3">
        <v>44659</v>
      </c>
      <c r="Q15" s="3">
        <v>44678</v>
      </c>
      <c r="R15" s="1"/>
      <c r="S15" s="1"/>
      <c r="T15" s="1" t="s">
        <v>476</v>
      </c>
      <c r="U15" s="1" t="s">
        <v>58</v>
      </c>
      <c r="V15" s="1"/>
      <c r="W15" s="1"/>
      <c r="X15" s="1">
        <v>6522</v>
      </c>
      <c r="Y15" s="3">
        <v>44620</v>
      </c>
      <c r="Z15" s="1"/>
      <c r="AA15" s="1"/>
      <c r="AB15" s="1"/>
      <c r="AC15" s="1"/>
      <c r="AD15" s="4">
        <v>76152000</v>
      </c>
      <c r="AE15" s="1"/>
      <c r="AF15" s="1"/>
      <c r="AG15" s="1" t="s">
        <v>454</v>
      </c>
      <c r="AH15" s="1" t="s">
        <v>62</v>
      </c>
      <c r="AI15" s="1" t="s">
        <v>312</v>
      </c>
      <c r="AJ15" s="1" t="s">
        <v>455</v>
      </c>
      <c r="AK15" s="26">
        <v>44652</v>
      </c>
      <c r="AL15" s="1"/>
    </row>
    <row r="16" spans="1:38" ht="45" customHeight="1" x14ac:dyDescent="0.2">
      <c r="A16" s="1">
        <v>90159</v>
      </c>
      <c r="B16" s="2" t="s">
        <v>488</v>
      </c>
      <c r="C16" s="1" t="s">
        <v>207</v>
      </c>
      <c r="D16" s="1" t="s">
        <v>89</v>
      </c>
      <c r="E16" s="13">
        <v>830037946</v>
      </c>
      <c r="F16" s="1">
        <v>3</v>
      </c>
      <c r="G16" s="1" t="s">
        <v>58</v>
      </c>
      <c r="H16" s="1" t="s">
        <v>481</v>
      </c>
      <c r="I16" s="1" t="s">
        <v>53</v>
      </c>
      <c r="J16" s="13">
        <v>17052933</v>
      </c>
      <c r="K16" s="1" t="s">
        <v>449</v>
      </c>
      <c r="L16" s="1" t="s">
        <v>450</v>
      </c>
      <c r="M16" s="1" t="s">
        <v>451</v>
      </c>
      <c r="N16" s="60" t="s">
        <v>489</v>
      </c>
      <c r="O16" s="3">
        <v>44700</v>
      </c>
      <c r="P16" s="3">
        <v>44700</v>
      </c>
      <c r="Q16" s="3">
        <v>44707</v>
      </c>
      <c r="R16" s="1"/>
      <c r="S16" s="1"/>
      <c r="T16" s="1" t="s">
        <v>476</v>
      </c>
      <c r="U16" s="1" t="s">
        <v>58</v>
      </c>
      <c r="V16" s="8"/>
      <c r="W16" s="8"/>
      <c r="X16" s="1">
        <v>6422</v>
      </c>
      <c r="Y16" s="3">
        <v>44615</v>
      </c>
      <c r="Z16" s="1"/>
      <c r="AA16" s="1"/>
      <c r="AB16" s="1"/>
      <c r="AC16" s="1"/>
      <c r="AD16" s="4">
        <v>6897240</v>
      </c>
      <c r="AE16" s="1"/>
      <c r="AF16" s="1"/>
      <c r="AG16" s="1" t="s">
        <v>454</v>
      </c>
      <c r="AH16" s="1" t="s">
        <v>62</v>
      </c>
      <c r="AI16" s="1"/>
      <c r="AJ16" s="1" t="s">
        <v>455</v>
      </c>
      <c r="AK16" s="26">
        <v>44682</v>
      </c>
      <c r="AL16" s="1"/>
    </row>
    <row r="17" spans="1:38" ht="45" customHeight="1" x14ac:dyDescent="0.2">
      <c r="A17" s="1">
        <v>90930</v>
      </c>
      <c r="B17" s="2" t="s">
        <v>490</v>
      </c>
      <c r="C17" s="1" t="s">
        <v>207</v>
      </c>
      <c r="D17" s="1" t="s">
        <v>89</v>
      </c>
      <c r="E17" s="1">
        <v>860007336</v>
      </c>
      <c r="F17" s="1">
        <v>1</v>
      </c>
      <c r="G17" s="1" t="s">
        <v>58</v>
      </c>
      <c r="H17" s="1" t="s">
        <v>491</v>
      </c>
      <c r="I17" s="1" t="s">
        <v>53</v>
      </c>
      <c r="J17" s="13">
        <v>8268605</v>
      </c>
      <c r="K17" s="1" t="s">
        <v>449</v>
      </c>
      <c r="L17" s="1" t="s">
        <v>450</v>
      </c>
      <c r="M17" s="1" t="s">
        <v>451</v>
      </c>
      <c r="N17" s="60" t="s">
        <v>492</v>
      </c>
      <c r="O17" s="3">
        <v>44712</v>
      </c>
      <c r="P17" s="3">
        <v>44712</v>
      </c>
      <c r="Q17" s="3">
        <v>44719</v>
      </c>
      <c r="R17" s="3"/>
      <c r="S17" s="1"/>
      <c r="T17" s="1" t="s">
        <v>453</v>
      </c>
      <c r="U17" s="1" t="s">
        <v>58</v>
      </c>
      <c r="V17" s="1"/>
      <c r="W17" s="1"/>
      <c r="X17" s="1">
        <v>7922</v>
      </c>
      <c r="Y17" s="3">
        <v>44685</v>
      </c>
      <c r="Z17" s="1"/>
      <c r="AA17" s="1"/>
      <c r="AB17" s="1"/>
      <c r="AC17" s="1"/>
      <c r="AD17" s="4" t="s">
        <v>493</v>
      </c>
      <c r="AE17" s="1"/>
      <c r="AF17" s="1"/>
      <c r="AG17" s="1" t="s">
        <v>454</v>
      </c>
      <c r="AH17" s="1" t="s">
        <v>62</v>
      </c>
      <c r="AI17" s="1" t="s">
        <v>494</v>
      </c>
      <c r="AJ17" s="1" t="s">
        <v>455</v>
      </c>
      <c r="AK17" s="26">
        <v>44682</v>
      </c>
      <c r="AL17" s="1"/>
    </row>
    <row r="18" spans="1:38" ht="45" customHeight="1" x14ac:dyDescent="0.2">
      <c r="A18" s="1">
        <v>90935</v>
      </c>
      <c r="B18" s="2" t="s">
        <v>488</v>
      </c>
      <c r="C18" s="1" t="s">
        <v>207</v>
      </c>
      <c r="D18" s="1" t="s">
        <v>89</v>
      </c>
      <c r="E18" s="13">
        <v>830037946</v>
      </c>
      <c r="F18" s="1">
        <v>3</v>
      </c>
      <c r="G18" s="1" t="s">
        <v>58</v>
      </c>
      <c r="H18" s="1" t="s">
        <v>481</v>
      </c>
      <c r="I18" s="1" t="s">
        <v>53</v>
      </c>
      <c r="J18" s="13">
        <v>17052933</v>
      </c>
      <c r="K18" s="1" t="s">
        <v>449</v>
      </c>
      <c r="L18" s="1" t="s">
        <v>450</v>
      </c>
      <c r="M18" s="1" t="s">
        <v>451</v>
      </c>
      <c r="N18" s="60" t="s">
        <v>495</v>
      </c>
      <c r="O18" s="3">
        <v>44712</v>
      </c>
      <c r="P18" s="3">
        <v>44712</v>
      </c>
      <c r="Q18" s="3">
        <v>44719</v>
      </c>
      <c r="R18" s="1"/>
      <c r="S18" s="1"/>
      <c r="T18" s="1" t="s">
        <v>453</v>
      </c>
      <c r="U18" s="1" t="s">
        <v>58</v>
      </c>
      <c r="V18" s="1"/>
      <c r="W18" s="1"/>
      <c r="X18" s="1">
        <v>7922</v>
      </c>
      <c r="Y18" s="3">
        <v>44685</v>
      </c>
      <c r="Z18" s="1"/>
      <c r="AA18" s="1"/>
      <c r="AB18" s="1"/>
      <c r="AC18" s="1"/>
      <c r="AD18" s="4" t="s">
        <v>496</v>
      </c>
      <c r="AE18" s="1"/>
      <c r="AF18" s="1"/>
      <c r="AG18" s="1" t="s">
        <v>454</v>
      </c>
      <c r="AH18" s="1" t="s">
        <v>62</v>
      </c>
      <c r="AI18" s="1" t="s">
        <v>494</v>
      </c>
      <c r="AJ18" s="1" t="s">
        <v>455</v>
      </c>
      <c r="AK18" s="26">
        <v>44682</v>
      </c>
      <c r="AL18" s="1"/>
    </row>
    <row r="19" spans="1:38" ht="45" customHeight="1" x14ac:dyDescent="0.2">
      <c r="A19" s="1">
        <v>90971</v>
      </c>
      <c r="B19" s="2" t="s">
        <v>497</v>
      </c>
      <c r="C19" s="1" t="s">
        <v>207</v>
      </c>
      <c r="D19" s="1" t="s">
        <v>89</v>
      </c>
      <c r="E19" s="1">
        <v>890900608</v>
      </c>
      <c r="F19" s="1">
        <v>9</v>
      </c>
      <c r="G19" s="1" t="s">
        <v>58</v>
      </c>
      <c r="H19" s="1" t="s">
        <v>498</v>
      </c>
      <c r="I19" s="1" t="s">
        <v>53</v>
      </c>
      <c r="J19" s="13">
        <v>71590612</v>
      </c>
      <c r="K19" s="1" t="s">
        <v>449</v>
      </c>
      <c r="L19" s="1" t="s">
        <v>450</v>
      </c>
      <c r="M19" s="1" t="s">
        <v>451</v>
      </c>
      <c r="N19" s="61" t="s">
        <v>499</v>
      </c>
      <c r="O19" s="3">
        <v>44712</v>
      </c>
      <c r="P19" s="3">
        <v>44712</v>
      </c>
      <c r="Q19" s="3">
        <v>44719</v>
      </c>
      <c r="R19" s="1"/>
      <c r="S19" s="1"/>
      <c r="T19" s="1" t="s">
        <v>453</v>
      </c>
      <c r="U19" s="1" t="s">
        <v>58</v>
      </c>
      <c r="V19" s="8"/>
      <c r="W19" s="8"/>
      <c r="X19" s="1">
        <v>7922</v>
      </c>
      <c r="Y19" s="3">
        <v>44685</v>
      </c>
      <c r="Z19" s="1"/>
      <c r="AA19" s="1"/>
      <c r="AB19" s="1"/>
      <c r="AC19" s="1"/>
      <c r="AD19" s="4" t="s">
        <v>500</v>
      </c>
      <c r="AE19" s="1"/>
      <c r="AF19" s="1"/>
      <c r="AG19" s="1" t="s">
        <v>454</v>
      </c>
      <c r="AH19" s="1" t="s">
        <v>62</v>
      </c>
      <c r="AI19" s="1" t="s">
        <v>494</v>
      </c>
      <c r="AJ19" s="1" t="s">
        <v>455</v>
      </c>
      <c r="AK19" s="26">
        <v>44682</v>
      </c>
      <c r="AL19" s="1"/>
    </row>
    <row r="20" spans="1:38" ht="45" customHeight="1" x14ac:dyDescent="0.2">
      <c r="A20" s="1">
        <v>90985</v>
      </c>
      <c r="B20" s="2" t="s">
        <v>501</v>
      </c>
      <c r="C20" s="1" t="s">
        <v>207</v>
      </c>
      <c r="D20" s="1" t="s">
        <v>89</v>
      </c>
      <c r="E20" s="1">
        <v>900365660</v>
      </c>
      <c r="F20" s="1">
        <v>2</v>
      </c>
      <c r="G20" s="1" t="s">
        <v>58</v>
      </c>
      <c r="H20" s="1" t="s">
        <v>502</v>
      </c>
      <c r="I20" s="1" t="s">
        <v>53</v>
      </c>
      <c r="J20" s="13">
        <v>10003534</v>
      </c>
      <c r="K20" s="1" t="s">
        <v>449</v>
      </c>
      <c r="L20" s="1" t="s">
        <v>450</v>
      </c>
      <c r="M20" s="1" t="s">
        <v>451</v>
      </c>
      <c r="N20" s="2" t="s">
        <v>503</v>
      </c>
      <c r="O20" s="3">
        <v>44712</v>
      </c>
      <c r="P20" s="3">
        <v>44712</v>
      </c>
      <c r="Q20" s="3">
        <v>44719</v>
      </c>
      <c r="R20" s="1"/>
      <c r="S20" s="1"/>
      <c r="T20" s="1" t="s">
        <v>453</v>
      </c>
      <c r="U20" s="1" t="s">
        <v>58</v>
      </c>
      <c r="V20" s="8"/>
      <c r="W20" s="8"/>
      <c r="X20" s="1">
        <v>7922</v>
      </c>
      <c r="Y20" s="3">
        <v>44685</v>
      </c>
      <c r="Z20" s="1"/>
      <c r="AA20" s="1"/>
      <c r="AB20" s="1"/>
      <c r="AC20" s="1"/>
      <c r="AD20" s="4" t="s">
        <v>504</v>
      </c>
      <c r="AE20" s="1"/>
      <c r="AF20" s="1"/>
      <c r="AG20" s="1" t="s">
        <v>454</v>
      </c>
      <c r="AH20" s="1" t="s">
        <v>62</v>
      </c>
      <c r="AI20" s="1" t="s">
        <v>494</v>
      </c>
      <c r="AJ20" s="1" t="s">
        <v>455</v>
      </c>
      <c r="AK20" s="26">
        <v>44682</v>
      </c>
      <c r="AL20" s="1"/>
    </row>
    <row r="21" spans="1:38" ht="45" customHeight="1" x14ac:dyDescent="0.2">
      <c r="A21" s="1">
        <v>93325</v>
      </c>
      <c r="B21" s="2" t="s">
        <v>505</v>
      </c>
      <c r="C21" s="1" t="s">
        <v>207</v>
      </c>
      <c r="D21" s="1" t="s">
        <v>89</v>
      </c>
      <c r="E21" s="1"/>
      <c r="F21" s="1"/>
      <c r="G21" s="1"/>
      <c r="H21" s="1"/>
      <c r="I21" s="1"/>
      <c r="J21" s="13"/>
      <c r="K21" s="1"/>
      <c r="L21" s="1"/>
      <c r="M21" s="1"/>
      <c r="N21" s="2" t="s">
        <v>506</v>
      </c>
      <c r="O21" s="3">
        <v>44755</v>
      </c>
      <c r="P21" s="3"/>
      <c r="Q21" s="3">
        <v>44915</v>
      </c>
      <c r="R21" s="1"/>
      <c r="S21" s="1"/>
      <c r="T21" s="1" t="s">
        <v>453</v>
      </c>
      <c r="U21" s="1" t="s">
        <v>58</v>
      </c>
      <c r="V21" s="1"/>
      <c r="W21" s="1"/>
      <c r="X21" s="1">
        <v>122</v>
      </c>
      <c r="Y21" s="3">
        <v>44609</v>
      </c>
      <c r="Z21" s="1"/>
      <c r="AA21" s="1"/>
      <c r="AB21" s="1"/>
      <c r="AC21" s="1"/>
      <c r="AD21" s="4">
        <v>2500000</v>
      </c>
      <c r="AE21" s="1"/>
      <c r="AF21" s="1"/>
      <c r="AG21" s="1" t="s">
        <v>454</v>
      </c>
      <c r="AH21" s="1" t="s">
        <v>62</v>
      </c>
      <c r="AI21" s="1" t="s">
        <v>351</v>
      </c>
      <c r="AJ21" s="1" t="s">
        <v>455</v>
      </c>
      <c r="AK21" s="9"/>
      <c r="AL21" s="1"/>
    </row>
    <row r="22" spans="1:38" ht="45" customHeight="1" x14ac:dyDescent="0.2">
      <c r="A22" s="1">
        <v>93309</v>
      </c>
      <c r="B22" s="2" t="s">
        <v>505</v>
      </c>
      <c r="C22" s="1" t="s">
        <v>207</v>
      </c>
      <c r="D22" s="1" t="s">
        <v>89</v>
      </c>
      <c r="E22" s="1"/>
      <c r="F22" s="1"/>
      <c r="G22" s="1"/>
      <c r="H22" s="1"/>
      <c r="I22" s="1"/>
      <c r="J22" s="13"/>
      <c r="K22" s="1"/>
      <c r="L22" s="1"/>
      <c r="M22" s="1"/>
      <c r="N22" s="2" t="s">
        <v>507</v>
      </c>
      <c r="O22" s="3">
        <v>44755</v>
      </c>
      <c r="P22" s="3"/>
      <c r="Q22" s="3">
        <v>44915</v>
      </c>
      <c r="R22" s="1"/>
      <c r="S22" s="1"/>
      <c r="T22" s="1" t="s">
        <v>453</v>
      </c>
      <c r="U22" s="1" t="s">
        <v>58</v>
      </c>
      <c r="V22" s="1"/>
      <c r="W22" s="1"/>
      <c r="X22" s="1">
        <v>122</v>
      </c>
      <c r="Y22" s="3">
        <v>44609</v>
      </c>
      <c r="Z22" s="1"/>
      <c r="AA22" s="1"/>
      <c r="AB22" s="1"/>
      <c r="AC22" s="1"/>
      <c r="AD22" s="4">
        <v>2900000</v>
      </c>
      <c r="AE22" s="1"/>
      <c r="AF22" s="1"/>
      <c r="AG22" s="1" t="s">
        <v>454</v>
      </c>
      <c r="AH22" s="1" t="s">
        <v>62</v>
      </c>
      <c r="AI22" s="1" t="s">
        <v>351</v>
      </c>
      <c r="AJ22" s="1" t="s">
        <v>455</v>
      </c>
      <c r="AK22" s="9"/>
      <c r="AL22" s="1"/>
    </row>
    <row r="23" spans="1:38" ht="45" customHeight="1" x14ac:dyDescent="0.2">
      <c r="A23" s="1">
        <v>93310</v>
      </c>
      <c r="B23" s="2" t="s">
        <v>508</v>
      </c>
      <c r="C23" s="1" t="s">
        <v>207</v>
      </c>
      <c r="D23" s="1" t="s">
        <v>89</v>
      </c>
      <c r="E23" s="1"/>
      <c r="F23" s="1"/>
      <c r="G23" s="1"/>
      <c r="H23" s="2"/>
      <c r="I23" s="1"/>
      <c r="J23" s="13"/>
      <c r="K23" s="1"/>
      <c r="L23" s="1"/>
      <c r="M23" s="1"/>
      <c r="N23" s="2" t="s">
        <v>509</v>
      </c>
      <c r="O23" s="3">
        <v>44755</v>
      </c>
      <c r="P23" s="3"/>
      <c r="Q23" s="3">
        <v>44915</v>
      </c>
      <c r="R23" s="1"/>
      <c r="S23" s="1"/>
      <c r="T23" s="1" t="s">
        <v>453</v>
      </c>
      <c r="U23" s="1" t="s">
        <v>58</v>
      </c>
      <c r="V23" s="1"/>
      <c r="W23" s="1"/>
      <c r="X23" s="1">
        <v>122</v>
      </c>
      <c r="Y23" s="3">
        <v>44609</v>
      </c>
      <c r="Z23" s="1"/>
      <c r="AA23" s="1"/>
      <c r="AB23" s="1"/>
      <c r="AC23" s="1"/>
      <c r="AD23" s="4">
        <v>5800000</v>
      </c>
      <c r="AE23" s="1"/>
      <c r="AF23" s="1"/>
      <c r="AG23" s="1" t="s">
        <v>454</v>
      </c>
      <c r="AH23" s="1" t="s">
        <v>62</v>
      </c>
      <c r="AI23" s="1" t="s">
        <v>351</v>
      </c>
      <c r="AJ23" s="1" t="s">
        <v>455</v>
      </c>
      <c r="AK23" s="9"/>
      <c r="AL23" s="1"/>
    </row>
    <row r="24" spans="1:38" ht="45" customHeight="1" x14ac:dyDescent="0.2">
      <c r="A24" s="1">
        <v>93312</v>
      </c>
      <c r="B24" s="2" t="s">
        <v>505</v>
      </c>
      <c r="C24" s="1" t="s">
        <v>207</v>
      </c>
      <c r="D24" s="1" t="s">
        <v>89</v>
      </c>
      <c r="E24" s="1"/>
      <c r="F24" s="1"/>
      <c r="G24" s="1"/>
      <c r="H24" s="1"/>
      <c r="I24" s="1"/>
      <c r="J24" s="13"/>
      <c r="K24" s="1"/>
      <c r="L24" s="1"/>
      <c r="M24" s="1"/>
      <c r="N24" s="2" t="s">
        <v>510</v>
      </c>
      <c r="O24" s="3">
        <v>44755</v>
      </c>
      <c r="P24" s="3"/>
      <c r="Q24" s="3">
        <v>44915</v>
      </c>
      <c r="R24" s="1"/>
      <c r="S24" s="1"/>
      <c r="T24" s="1" t="s">
        <v>453</v>
      </c>
      <c r="U24" s="1" t="s">
        <v>58</v>
      </c>
      <c r="V24" s="1"/>
      <c r="W24" s="1"/>
      <c r="X24" s="1">
        <v>122</v>
      </c>
      <c r="Y24" s="3">
        <v>44609</v>
      </c>
      <c r="Z24" s="1"/>
      <c r="AA24" s="1"/>
      <c r="AB24" s="1"/>
      <c r="AC24" s="1"/>
      <c r="AD24" s="4">
        <v>2800000</v>
      </c>
      <c r="AE24" s="1"/>
      <c r="AF24" s="1"/>
      <c r="AG24" s="1" t="s">
        <v>454</v>
      </c>
      <c r="AH24" s="1" t="s">
        <v>62</v>
      </c>
      <c r="AI24" s="1" t="s">
        <v>351</v>
      </c>
      <c r="AJ24" s="1" t="s">
        <v>455</v>
      </c>
      <c r="AK24" s="9"/>
      <c r="AL24" s="1"/>
    </row>
    <row r="25" spans="1:38" ht="45" customHeight="1" x14ac:dyDescent="0.2">
      <c r="A25" s="1">
        <v>93313</v>
      </c>
      <c r="B25" s="2" t="s">
        <v>505</v>
      </c>
      <c r="C25" s="1" t="s">
        <v>207</v>
      </c>
      <c r="D25" s="1" t="s">
        <v>89</v>
      </c>
      <c r="E25" s="1"/>
      <c r="F25" s="1"/>
      <c r="G25" s="1"/>
      <c r="H25" s="2"/>
      <c r="I25" s="1"/>
      <c r="J25" s="13"/>
      <c r="K25" s="1"/>
      <c r="L25" s="1"/>
      <c r="M25" s="1"/>
      <c r="N25" s="2" t="s">
        <v>511</v>
      </c>
      <c r="O25" s="3">
        <v>44755</v>
      </c>
      <c r="P25" s="3"/>
      <c r="Q25" s="3">
        <v>44915</v>
      </c>
      <c r="R25" s="1"/>
      <c r="S25" s="1"/>
      <c r="T25" s="1" t="s">
        <v>453</v>
      </c>
      <c r="U25" s="1" t="s">
        <v>58</v>
      </c>
      <c r="V25" s="1"/>
      <c r="W25" s="1"/>
      <c r="X25" s="1">
        <v>122</v>
      </c>
      <c r="Y25" s="3">
        <v>44609</v>
      </c>
      <c r="Z25" s="1"/>
      <c r="AA25" s="1"/>
      <c r="AB25" s="1"/>
      <c r="AC25" s="1"/>
      <c r="AD25" s="4">
        <v>2800000</v>
      </c>
      <c r="AE25" s="1"/>
      <c r="AF25" s="1"/>
      <c r="AG25" s="1" t="s">
        <v>454</v>
      </c>
      <c r="AH25" s="1" t="s">
        <v>62</v>
      </c>
      <c r="AI25" s="1" t="s">
        <v>351</v>
      </c>
      <c r="AJ25" s="1" t="s">
        <v>455</v>
      </c>
      <c r="AK25" s="9"/>
      <c r="AL25" s="1"/>
    </row>
    <row r="26" spans="1:38" ht="45" customHeight="1" x14ac:dyDescent="0.2">
      <c r="A26" s="1">
        <v>93314</v>
      </c>
      <c r="B26" s="2" t="s">
        <v>508</v>
      </c>
      <c r="C26" s="1" t="s">
        <v>207</v>
      </c>
      <c r="D26" s="1" t="s">
        <v>89</v>
      </c>
      <c r="E26" s="1"/>
      <c r="F26" s="1"/>
      <c r="G26" s="1"/>
      <c r="H26" s="2"/>
      <c r="I26" s="1"/>
      <c r="J26" s="13"/>
      <c r="K26" s="1"/>
      <c r="L26" s="1"/>
      <c r="M26" s="1"/>
      <c r="N26" s="2" t="s">
        <v>512</v>
      </c>
      <c r="O26" s="3">
        <v>44755</v>
      </c>
      <c r="P26" s="3"/>
      <c r="Q26" s="3">
        <v>44915</v>
      </c>
      <c r="R26" s="1"/>
      <c r="S26" s="1"/>
      <c r="T26" s="1" t="s">
        <v>453</v>
      </c>
      <c r="U26" s="1" t="s">
        <v>58</v>
      </c>
      <c r="V26" s="1"/>
      <c r="W26" s="1"/>
      <c r="X26" s="1">
        <v>122</v>
      </c>
      <c r="Y26" s="3">
        <v>44609</v>
      </c>
      <c r="Z26" s="1"/>
      <c r="AA26" s="1"/>
      <c r="AB26" s="1"/>
      <c r="AC26" s="1"/>
      <c r="AD26" s="4">
        <v>2800000</v>
      </c>
      <c r="AE26" s="1"/>
      <c r="AF26" s="1"/>
      <c r="AG26" s="1" t="s">
        <v>454</v>
      </c>
      <c r="AH26" s="1" t="s">
        <v>62</v>
      </c>
      <c r="AI26" s="1" t="s">
        <v>351</v>
      </c>
      <c r="AJ26" s="1" t="s">
        <v>455</v>
      </c>
      <c r="AK26" s="9"/>
      <c r="AL26" s="1"/>
    </row>
    <row r="27" spans="1:38" ht="45" customHeight="1" x14ac:dyDescent="0.2">
      <c r="A27" s="1">
        <v>93315</v>
      </c>
      <c r="B27" s="2" t="s">
        <v>505</v>
      </c>
      <c r="C27" s="1" t="s">
        <v>207</v>
      </c>
      <c r="D27" s="1" t="s">
        <v>89</v>
      </c>
      <c r="E27" s="1"/>
      <c r="F27" s="1"/>
      <c r="G27" s="1"/>
      <c r="H27" s="2"/>
      <c r="I27" s="1"/>
      <c r="J27" s="13"/>
      <c r="K27" s="1"/>
      <c r="L27" s="1"/>
      <c r="M27" s="1"/>
      <c r="N27" s="2" t="s">
        <v>513</v>
      </c>
      <c r="O27" s="3">
        <v>44755</v>
      </c>
      <c r="P27" s="3"/>
      <c r="Q27" s="3">
        <v>44915</v>
      </c>
      <c r="R27" s="1"/>
      <c r="S27" s="1"/>
      <c r="T27" s="1" t="s">
        <v>453</v>
      </c>
      <c r="U27" s="1" t="s">
        <v>58</v>
      </c>
      <c r="V27" s="1"/>
      <c r="W27" s="1"/>
      <c r="X27" s="1">
        <v>122</v>
      </c>
      <c r="Y27" s="3">
        <v>44609</v>
      </c>
      <c r="Z27" s="1"/>
      <c r="AA27" s="1"/>
      <c r="AB27" s="1"/>
      <c r="AC27" s="1"/>
      <c r="AD27" s="4">
        <v>10000000</v>
      </c>
      <c r="AE27" s="1"/>
      <c r="AF27" s="1"/>
      <c r="AG27" s="1" t="s">
        <v>454</v>
      </c>
      <c r="AH27" s="1" t="s">
        <v>62</v>
      </c>
      <c r="AI27" s="1" t="s">
        <v>351</v>
      </c>
      <c r="AJ27" s="1" t="s">
        <v>455</v>
      </c>
      <c r="AK27" s="9"/>
      <c r="AL27" s="1"/>
    </row>
    <row r="28" spans="1:38" ht="63" customHeight="1" x14ac:dyDescent="0.2">
      <c r="A28" s="1">
        <v>93316</v>
      </c>
      <c r="B28" s="2" t="s">
        <v>505</v>
      </c>
      <c r="C28" s="1" t="s">
        <v>207</v>
      </c>
      <c r="D28" s="1" t="s">
        <v>89</v>
      </c>
      <c r="E28" s="1"/>
      <c r="F28" s="1"/>
      <c r="G28" s="1"/>
      <c r="H28" s="1"/>
      <c r="I28" s="1"/>
      <c r="J28" s="13"/>
      <c r="K28" s="1"/>
      <c r="L28" s="1"/>
      <c r="M28" s="1"/>
      <c r="N28" s="2" t="s">
        <v>514</v>
      </c>
      <c r="O28" s="3">
        <v>44755</v>
      </c>
      <c r="P28" s="3"/>
      <c r="Q28" s="3">
        <v>44915</v>
      </c>
      <c r="R28" s="1"/>
      <c r="S28" s="1"/>
      <c r="T28" s="1" t="s">
        <v>453</v>
      </c>
      <c r="U28" s="1" t="s">
        <v>58</v>
      </c>
      <c r="V28" s="1"/>
      <c r="W28" s="1"/>
      <c r="X28" s="1">
        <v>122</v>
      </c>
      <c r="Y28" s="3">
        <v>44609</v>
      </c>
      <c r="Z28" s="1"/>
      <c r="AA28" s="1"/>
      <c r="AB28" s="1"/>
      <c r="AC28" s="1"/>
      <c r="AD28" s="4">
        <v>10000000</v>
      </c>
      <c r="AE28" s="1"/>
      <c r="AF28" s="1"/>
      <c r="AG28" s="1" t="s">
        <v>454</v>
      </c>
      <c r="AH28" s="1" t="s">
        <v>62</v>
      </c>
      <c r="AI28" s="1" t="s">
        <v>351</v>
      </c>
      <c r="AJ28" s="1" t="s">
        <v>455</v>
      </c>
      <c r="AK28" s="9"/>
      <c r="AL28" s="1"/>
    </row>
    <row r="29" spans="1:38" ht="45" customHeight="1" x14ac:dyDescent="0.2">
      <c r="A29" s="1">
        <v>93317</v>
      </c>
      <c r="B29" s="2" t="s">
        <v>508</v>
      </c>
      <c r="C29" s="1" t="s">
        <v>207</v>
      </c>
      <c r="D29" s="1" t="s">
        <v>89</v>
      </c>
      <c r="E29" s="1"/>
      <c r="F29" s="1"/>
      <c r="G29" s="1"/>
      <c r="H29" s="1"/>
      <c r="I29" s="1"/>
      <c r="J29" s="13"/>
      <c r="K29" s="1"/>
      <c r="L29" s="1"/>
      <c r="M29" s="1"/>
      <c r="N29" s="2" t="s">
        <v>515</v>
      </c>
      <c r="O29" s="3">
        <v>44755</v>
      </c>
      <c r="P29" s="3"/>
      <c r="Q29" s="3">
        <v>44915</v>
      </c>
      <c r="R29" s="3"/>
      <c r="S29" s="1"/>
      <c r="T29" s="1" t="s">
        <v>453</v>
      </c>
      <c r="U29" s="1" t="s">
        <v>58</v>
      </c>
      <c r="V29" s="1"/>
      <c r="W29" s="1"/>
      <c r="X29" s="1">
        <v>122</v>
      </c>
      <c r="Y29" s="3">
        <v>44609</v>
      </c>
      <c r="Z29" s="1"/>
      <c r="AA29" s="1"/>
      <c r="AB29" s="1"/>
      <c r="AC29" s="1"/>
      <c r="AD29" s="4">
        <v>10000000</v>
      </c>
      <c r="AE29" s="1"/>
      <c r="AF29" s="1"/>
      <c r="AG29" s="1" t="s">
        <v>454</v>
      </c>
      <c r="AH29" s="1" t="s">
        <v>62</v>
      </c>
      <c r="AI29" s="1" t="s">
        <v>351</v>
      </c>
      <c r="AJ29" s="1" t="s">
        <v>455</v>
      </c>
      <c r="AK29" s="26"/>
      <c r="AL29" s="1"/>
    </row>
    <row r="30" spans="1:38" ht="45" customHeight="1" x14ac:dyDescent="0.2">
      <c r="A30" s="1">
        <v>93318</v>
      </c>
      <c r="B30" s="2" t="s">
        <v>505</v>
      </c>
      <c r="C30" s="1" t="s">
        <v>207</v>
      </c>
      <c r="D30" s="1" t="s">
        <v>89</v>
      </c>
      <c r="E30" s="1"/>
      <c r="F30" s="1"/>
      <c r="G30" s="1"/>
      <c r="H30" s="1"/>
      <c r="I30" s="1"/>
      <c r="J30" s="13"/>
      <c r="K30" s="1"/>
      <c r="L30" s="1"/>
      <c r="M30" s="1"/>
      <c r="N30" s="2" t="s">
        <v>516</v>
      </c>
      <c r="O30" s="3">
        <v>44755</v>
      </c>
      <c r="P30" s="3"/>
      <c r="Q30" s="3">
        <v>44915</v>
      </c>
      <c r="R30" s="1"/>
      <c r="S30" s="1"/>
      <c r="T30" s="1" t="s">
        <v>453</v>
      </c>
      <c r="U30" s="1" t="s">
        <v>58</v>
      </c>
      <c r="V30" s="1"/>
      <c r="W30" s="1"/>
      <c r="X30" s="1">
        <v>122</v>
      </c>
      <c r="Y30" s="3">
        <v>44609</v>
      </c>
      <c r="Z30" s="1"/>
      <c r="AA30" s="1"/>
      <c r="AB30" s="1"/>
      <c r="AC30" s="1"/>
      <c r="AD30" s="4">
        <v>5800000</v>
      </c>
      <c r="AE30" s="1"/>
      <c r="AF30" s="1"/>
      <c r="AG30" s="1" t="s">
        <v>454</v>
      </c>
      <c r="AH30" s="1" t="s">
        <v>62</v>
      </c>
      <c r="AI30" s="1" t="s">
        <v>351</v>
      </c>
      <c r="AJ30" s="1" t="s">
        <v>455</v>
      </c>
      <c r="AK30" s="26"/>
      <c r="AL30" s="1"/>
    </row>
    <row r="31" spans="1:38" ht="45" customHeight="1" x14ac:dyDescent="0.2">
      <c r="A31" s="1">
        <v>93319</v>
      </c>
      <c r="B31" s="2" t="s">
        <v>505</v>
      </c>
      <c r="C31" s="1" t="s">
        <v>207</v>
      </c>
      <c r="D31" s="1" t="s">
        <v>89</v>
      </c>
      <c r="E31" s="1"/>
      <c r="F31" s="1"/>
      <c r="G31" s="1"/>
      <c r="H31" s="1"/>
      <c r="I31" s="1"/>
      <c r="J31" s="13"/>
      <c r="K31" s="1"/>
      <c r="L31" s="1"/>
      <c r="M31" s="1"/>
      <c r="N31" s="2" t="s">
        <v>517</v>
      </c>
      <c r="O31" s="3">
        <v>44755</v>
      </c>
      <c r="P31" s="3"/>
      <c r="Q31" s="3">
        <v>44915</v>
      </c>
      <c r="R31" s="1"/>
      <c r="S31" s="1"/>
      <c r="T31" s="1" t="s">
        <v>453</v>
      </c>
      <c r="U31" s="1" t="s">
        <v>58</v>
      </c>
      <c r="V31" s="1"/>
      <c r="W31" s="1"/>
      <c r="X31" s="1">
        <v>122</v>
      </c>
      <c r="Y31" s="3">
        <v>44609</v>
      </c>
      <c r="Z31" s="1"/>
      <c r="AA31" s="1"/>
      <c r="AB31" s="1"/>
      <c r="AC31" s="1"/>
      <c r="AD31" s="4">
        <v>5800000</v>
      </c>
      <c r="AE31" s="1"/>
      <c r="AF31" s="1"/>
      <c r="AG31" s="1" t="s">
        <v>454</v>
      </c>
      <c r="AH31" s="1" t="s">
        <v>62</v>
      </c>
      <c r="AI31" s="1" t="s">
        <v>351</v>
      </c>
      <c r="AJ31" s="1" t="s">
        <v>455</v>
      </c>
      <c r="AK31" s="1"/>
      <c r="AL31" s="1"/>
    </row>
    <row r="32" spans="1:38" ht="45" customHeight="1" x14ac:dyDescent="0.2">
      <c r="A32" s="1">
        <v>93294</v>
      </c>
      <c r="B32" s="2" t="s">
        <v>508</v>
      </c>
      <c r="C32" s="1" t="s">
        <v>207</v>
      </c>
      <c r="D32" s="1" t="s">
        <v>89</v>
      </c>
      <c r="E32" s="1"/>
      <c r="F32" s="1"/>
      <c r="G32" s="1"/>
      <c r="H32" s="1"/>
      <c r="I32" s="1"/>
      <c r="J32" s="13"/>
      <c r="K32" s="1"/>
      <c r="L32" s="1"/>
      <c r="M32" s="1"/>
      <c r="N32" s="2" t="s">
        <v>518</v>
      </c>
      <c r="O32" s="3">
        <v>44755</v>
      </c>
      <c r="P32" s="3"/>
      <c r="Q32" s="3">
        <v>44915</v>
      </c>
      <c r="R32" s="1"/>
      <c r="S32" s="1"/>
      <c r="T32" s="1" t="s">
        <v>453</v>
      </c>
      <c r="U32" s="1" t="s">
        <v>58</v>
      </c>
      <c r="V32" s="1"/>
      <c r="W32" s="1"/>
      <c r="X32" s="1">
        <v>122</v>
      </c>
      <c r="Y32" s="3">
        <v>44609</v>
      </c>
      <c r="Z32" s="1"/>
      <c r="AA32" s="1"/>
      <c r="AB32" s="1"/>
      <c r="AC32" s="1"/>
      <c r="AD32" s="4">
        <v>5800000</v>
      </c>
      <c r="AE32" s="1"/>
      <c r="AF32" s="1"/>
      <c r="AG32" s="1" t="s">
        <v>454</v>
      </c>
      <c r="AH32" s="1" t="s">
        <v>62</v>
      </c>
      <c r="AI32" s="1" t="s">
        <v>351</v>
      </c>
      <c r="AJ32" s="1" t="s">
        <v>455</v>
      </c>
      <c r="AK32" s="1"/>
      <c r="AL32" s="1"/>
    </row>
    <row r="33" spans="1:38" ht="45" customHeight="1" x14ac:dyDescent="0.2">
      <c r="A33" s="1">
        <v>93295</v>
      </c>
      <c r="B33" s="2" t="s">
        <v>505</v>
      </c>
      <c r="C33" s="1" t="s">
        <v>207</v>
      </c>
      <c r="D33" s="1" t="s">
        <v>89</v>
      </c>
      <c r="E33" s="1"/>
      <c r="F33" s="1"/>
      <c r="G33" s="1"/>
      <c r="H33" s="1"/>
      <c r="I33" s="1"/>
      <c r="J33" s="13"/>
      <c r="K33" s="1"/>
      <c r="L33" s="1"/>
      <c r="M33" s="1"/>
      <c r="N33" s="2" t="s">
        <v>519</v>
      </c>
      <c r="O33" s="3">
        <v>44755</v>
      </c>
      <c r="P33" s="3"/>
      <c r="Q33" s="3">
        <v>44915</v>
      </c>
      <c r="R33" s="1"/>
      <c r="S33" s="1"/>
      <c r="T33" s="1" t="s">
        <v>453</v>
      </c>
      <c r="U33" s="1" t="s">
        <v>58</v>
      </c>
      <c r="V33" s="1"/>
      <c r="W33" s="1"/>
      <c r="X33" s="1">
        <v>122</v>
      </c>
      <c r="Y33" s="3">
        <v>44609</v>
      </c>
      <c r="Z33" s="1"/>
      <c r="AA33" s="1"/>
      <c r="AB33" s="1"/>
      <c r="AC33" s="1"/>
      <c r="AD33" s="4">
        <v>11600000</v>
      </c>
      <c r="AE33" s="1"/>
      <c r="AF33" s="1"/>
      <c r="AG33" s="1" t="s">
        <v>454</v>
      </c>
      <c r="AH33" s="1" t="s">
        <v>62</v>
      </c>
      <c r="AI33" s="1" t="s">
        <v>351</v>
      </c>
      <c r="AJ33" s="1" t="s">
        <v>455</v>
      </c>
      <c r="AK33" s="1"/>
      <c r="AL33" s="1"/>
    </row>
    <row r="34" spans="1:38" ht="45" customHeight="1" x14ac:dyDescent="0.2">
      <c r="A34" s="1">
        <v>93296</v>
      </c>
      <c r="B34" s="2" t="s">
        <v>505</v>
      </c>
      <c r="C34" s="1" t="s">
        <v>207</v>
      </c>
      <c r="D34" s="1" t="s">
        <v>89</v>
      </c>
      <c r="E34" s="1"/>
      <c r="F34" s="1"/>
      <c r="G34" s="1"/>
      <c r="H34" s="1"/>
      <c r="I34" s="1"/>
      <c r="J34" s="13"/>
      <c r="K34" s="1"/>
      <c r="L34" s="1"/>
      <c r="M34" s="1"/>
      <c r="N34" s="2" t="s">
        <v>520</v>
      </c>
      <c r="O34" s="3">
        <v>44755</v>
      </c>
      <c r="P34" s="3"/>
      <c r="Q34" s="3">
        <v>44915</v>
      </c>
      <c r="R34" s="1"/>
      <c r="S34" s="1"/>
      <c r="T34" s="1" t="s">
        <v>453</v>
      </c>
      <c r="U34" s="1" t="s">
        <v>58</v>
      </c>
      <c r="V34" s="1"/>
      <c r="W34" s="1"/>
      <c r="X34" s="1">
        <v>122</v>
      </c>
      <c r="Y34" s="3">
        <v>44609</v>
      </c>
      <c r="Z34" s="1"/>
      <c r="AA34" s="1"/>
      <c r="AB34" s="1"/>
      <c r="AC34" s="1"/>
      <c r="AD34" s="4">
        <v>6900000</v>
      </c>
      <c r="AE34" s="1"/>
      <c r="AF34" s="1"/>
      <c r="AG34" s="1" t="s">
        <v>454</v>
      </c>
      <c r="AH34" s="1" t="s">
        <v>62</v>
      </c>
      <c r="AI34" s="1" t="s">
        <v>351</v>
      </c>
      <c r="AJ34" s="1" t="s">
        <v>455</v>
      </c>
      <c r="AK34" s="1"/>
      <c r="AL34" s="1"/>
    </row>
    <row r="35" spans="1:38" ht="45" customHeight="1" x14ac:dyDescent="0.2">
      <c r="A35" s="1">
        <v>93297</v>
      </c>
      <c r="B35" s="2" t="s">
        <v>505</v>
      </c>
      <c r="C35" s="1" t="s">
        <v>207</v>
      </c>
      <c r="D35" s="1" t="s">
        <v>89</v>
      </c>
      <c r="E35" s="1"/>
      <c r="F35" s="1"/>
      <c r="G35" s="1"/>
      <c r="H35" s="1"/>
      <c r="I35" s="1"/>
      <c r="J35" s="13"/>
      <c r="K35" s="1"/>
      <c r="L35" s="1"/>
      <c r="M35" s="1"/>
      <c r="N35" s="2" t="s">
        <v>521</v>
      </c>
      <c r="O35" s="3">
        <v>44755</v>
      </c>
      <c r="P35" s="3"/>
      <c r="Q35" s="3">
        <v>44915</v>
      </c>
      <c r="R35" s="1"/>
      <c r="S35" s="1"/>
      <c r="T35" s="1" t="s">
        <v>453</v>
      </c>
      <c r="U35" s="1" t="s">
        <v>58</v>
      </c>
      <c r="V35" s="1"/>
      <c r="W35" s="1"/>
      <c r="X35" s="1">
        <v>122</v>
      </c>
      <c r="Y35" s="3">
        <v>44609</v>
      </c>
      <c r="Z35" s="1"/>
      <c r="AA35" s="1"/>
      <c r="AB35" s="1"/>
      <c r="AC35" s="1"/>
      <c r="AD35" s="4">
        <v>20700000</v>
      </c>
      <c r="AE35" s="1"/>
      <c r="AF35" s="1"/>
      <c r="AG35" s="1" t="s">
        <v>454</v>
      </c>
      <c r="AH35" s="1" t="s">
        <v>62</v>
      </c>
      <c r="AI35" s="1" t="s">
        <v>351</v>
      </c>
      <c r="AJ35" s="1" t="s">
        <v>455</v>
      </c>
      <c r="AK35" s="1"/>
      <c r="AL35" s="1"/>
    </row>
    <row r="36" spans="1:38" ht="45" customHeight="1" x14ac:dyDescent="0.2">
      <c r="A36" s="1">
        <v>93303</v>
      </c>
      <c r="B36" s="2" t="s">
        <v>508</v>
      </c>
      <c r="C36" s="1" t="s">
        <v>207</v>
      </c>
      <c r="D36" s="1" t="s">
        <v>89</v>
      </c>
      <c r="E36" s="1"/>
      <c r="F36" s="1"/>
      <c r="G36" s="1"/>
      <c r="H36" s="1"/>
      <c r="I36" s="1"/>
      <c r="J36" s="13"/>
      <c r="K36" s="1"/>
      <c r="L36" s="1"/>
      <c r="M36" s="1"/>
      <c r="N36" s="2" t="s">
        <v>522</v>
      </c>
      <c r="O36" s="3">
        <v>44755</v>
      </c>
      <c r="P36" s="3"/>
      <c r="Q36" s="3">
        <v>44915</v>
      </c>
      <c r="R36" s="1"/>
      <c r="S36" s="1"/>
      <c r="T36" s="1" t="s">
        <v>453</v>
      </c>
      <c r="U36" s="1" t="s">
        <v>58</v>
      </c>
      <c r="V36" s="1"/>
      <c r="W36" s="1"/>
      <c r="X36" s="1">
        <v>122</v>
      </c>
      <c r="Y36" s="3">
        <v>44609</v>
      </c>
      <c r="Z36" s="1"/>
      <c r="AA36" s="1"/>
      <c r="AB36" s="1"/>
      <c r="AC36" s="1"/>
      <c r="AD36" s="4">
        <v>13800000</v>
      </c>
      <c r="AE36" s="1"/>
      <c r="AF36" s="1"/>
      <c r="AG36" s="1" t="s">
        <v>454</v>
      </c>
      <c r="AH36" s="1" t="s">
        <v>62</v>
      </c>
      <c r="AI36" s="1" t="s">
        <v>351</v>
      </c>
      <c r="AJ36" s="1" t="s">
        <v>455</v>
      </c>
      <c r="AK36" s="1"/>
      <c r="AL36" s="1"/>
    </row>
    <row r="37" spans="1:38" ht="45" customHeight="1" x14ac:dyDescent="0.2">
      <c r="A37" s="1">
        <v>93298</v>
      </c>
      <c r="B37" s="2" t="s">
        <v>505</v>
      </c>
      <c r="C37" s="1" t="s">
        <v>207</v>
      </c>
      <c r="D37" s="1" t="s">
        <v>89</v>
      </c>
      <c r="E37" s="1"/>
      <c r="F37" s="1"/>
      <c r="G37" s="1"/>
      <c r="H37" s="1"/>
      <c r="I37" s="1"/>
      <c r="J37" s="13"/>
      <c r="K37" s="1"/>
      <c r="L37" s="1"/>
      <c r="M37" s="1"/>
      <c r="N37" s="2" t="s">
        <v>523</v>
      </c>
      <c r="O37" s="3">
        <v>44755</v>
      </c>
      <c r="P37" s="3"/>
      <c r="Q37" s="3">
        <v>44915</v>
      </c>
      <c r="R37" s="1"/>
      <c r="S37" s="1"/>
      <c r="T37" s="1" t="s">
        <v>453</v>
      </c>
      <c r="U37" s="1" t="s">
        <v>58</v>
      </c>
      <c r="V37" s="1"/>
      <c r="W37" s="1"/>
      <c r="X37" s="1">
        <v>122</v>
      </c>
      <c r="Y37" s="3">
        <v>44609</v>
      </c>
      <c r="Z37" s="1"/>
      <c r="AA37" s="1"/>
      <c r="AB37" s="1"/>
      <c r="AC37" s="1"/>
      <c r="AD37" s="4">
        <v>5600000</v>
      </c>
      <c r="AE37" s="1"/>
      <c r="AF37" s="1"/>
      <c r="AG37" s="1" t="s">
        <v>454</v>
      </c>
      <c r="AH37" s="1" t="s">
        <v>62</v>
      </c>
      <c r="AI37" s="1" t="s">
        <v>351</v>
      </c>
      <c r="AJ37" s="1" t="s">
        <v>455</v>
      </c>
      <c r="AK37" s="1"/>
      <c r="AL37" s="1"/>
    </row>
    <row r="38" spans="1:38" ht="45" customHeight="1" x14ac:dyDescent="0.2">
      <c r="A38" s="1">
        <v>93299</v>
      </c>
      <c r="B38" s="2" t="s">
        <v>505</v>
      </c>
      <c r="C38" s="1" t="s">
        <v>207</v>
      </c>
      <c r="D38" s="1" t="s">
        <v>89</v>
      </c>
      <c r="E38" s="1"/>
      <c r="F38" s="1"/>
      <c r="G38" s="1"/>
      <c r="H38" s="1"/>
      <c r="I38" s="1"/>
      <c r="J38" s="13"/>
      <c r="K38" s="1"/>
      <c r="L38" s="1"/>
      <c r="M38" s="1"/>
      <c r="N38" s="2" t="s">
        <v>524</v>
      </c>
      <c r="O38" s="3">
        <v>44755</v>
      </c>
      <c r="P38" s="3"/>
      <c r="Q38" s="3">
        <v>44915</v>
      </c>
      <c r="R38" s="1"/>
      <c r="S38" s="1"/>
      <c r="T38" s="1" t="s">
        <v>453</v>
      </c>
      <c r="U38" s="1" t="s">
        <v>58</v>
      </c>
      <c r="V38" s="1"/>
      <c r="W38" s="1"/>
      <c r="X38" s="1">
        <v>122</v>
      </c>
      <c r="Y38" s="3">
        <v>44609</v>
      </c>
      <c r="Z38" s="1"/>
      <c r="AA38" s="1"/>
      <c r="AB38" s="1"/>
      <c r="AC38" s="1"/>
      <c r="AD38" s="4">
        <v>22400000</v>
      </c>
      <c r="AE38" s="1"/>
      <c r="AF38" s="1"/>
      <c r="AG38" s="1" t="s">
        <v>454</v>
      </c>
      <c r="AH38" s="1" t="s">
        <v>62</v>
      </c>
      <c r="AI38" s="1" t="s">
        <v>351</v>
      </c>
      <c r="AJ38" s="1" t="s">
        <v>455</v>
      </c>
      <c r="AK38" s="1"/>
      <c r="AL38" s="1"/>
    </row>
    <row r="39" spans="1:38" ht="45" customHeight="1" x14ac:dyDescent="0.2">
      <c r="A39" s="1">
        <v>93300</v>
      </c>
      <c r="B39" s="2" t="s">
        <v>508</v>
      </c>
      <c r="C39" s="1" t="s">
        <v>207</v>
      </c>
      <c r="D39" s="1" t="s">
        <v>89</v>
      </c>
      <c r="E39" s="1"/>
      <c r="F39" s="1"/>
      <c r="G39" s="1"/>
      <c r="H39" s="1"/>
      <c r="I39" s="1"/>
      <c r="J39" s="13"/>
      <c r="K39" s="1"/>
      <c r="L39" s="1"/>
      <c r="M39" s="1"/>
      <c r="N39" s="2" t="s">
        <v>525</v>
      </c>
      <c r="O39" s="3">
        <v>44755</v>
      </c>
      <c r="P39" s="3"/>
      <c r="Q39" s="3">
        <v>44915</v>
      </c>
      <c r="R39" s="1"/>
      <c r="S39" s="1"/>
      <c r="T39" s="1" t="s">
        <v>453</v>
      </c>
      <c r="U39" s="1" t="s">
        <v>58</v>
      </c>
      <c r="V39" s="1"/>
      <c r="W39" s="1"/>
      <c r="X39" s="1">
        <v>122</v>
      </c>
      <c r="Y39" s="3">
        <v>44609</v>
      </c>
      <c r="Z39" s="1"/>
      <c r="AA39" s="1"/>
      <c r="AB39" s="1"/>
      <c r="AC39" s="1"/>
      <c r="AD39" s="4">
        <v>8400000</v>
      </c>
      <c r="AE39" s="1"/>
      <c r="AF39" s="1"/>
      <c r="AG39" s="1" t="s">
        <v>454</v>
      </c>
      <c r="AH39" s="1" t="s">
        <v>62</v>
      </c>
      <c r="AI39" s="1" t="s">
        <v>351</v>
      </c>
      <c r="AJ39" s="1" t="s">
        <v>455</v>
      </c>
      <c r="AK39" s="1"/>
      <c r="AL39" s="1"/>
    </row>
    <row r="40" spans="1:38" ht="45" customHeight="1" x14ac:dyDescent="0.2">
      <c r="A40" s="1">
        <v>93301</v>
      </c>
      <c r="B40" s="2" t="s">
        <v>505</v>
      </c>
      <c r="C40" s="1" t="s">
        <v>207</v>
      </c>
      <c r="D40" s="1" t="s">
        <v>89</v>
      </c>
      <c r="E40" s="1"/>
      <c r="F40" s="1"/>
      <c r="G40" s="1"/>
      <c r="H40" s="1"/>
      <c r="I40" s="1"/>
      <c r="J40" s="13"/>
      <c r="K40" s="1"/>
      <c r="L40" s="1"/>
      <c r="M40" s="1"/>
      <c r="N40" s="2" t="s">
        <v>526</v>
      </c>
      <c r="O40" s="3">
        <v>44755</v>
      </c>
      <c r="P40" s="3"/>
      <c r="Q40" s="3">
        <v>44915</v>
      </c>
      <c r="R40" s="1"/>
      <c r="S40" s="1"/>
      <c r="T40" s="1" t="s">
        <v>453</v>
      </c>
      <c r="U40" s="1" t="s">
        <v>58</v>
      </c>
      <c r="V40" s="1"/>
      <c r="W40" s="1"/>
      <c r="X40" s="1">
        <v>122</v>
      </c>
      <c r="Y40" s="3">
        <v>44609</v>
      </c>
      <c r="Z40" s="1"/>
      <c r="AA40" s="1"/>
      <c r="AB40" s="1"/>
      <c r="AC40" s="1"/>
      <c r="AD40" s="4">
        <v>10000000</v>
      </c>
      <c r="AE40" s="1"/>
      <c r="AF40" s="1"/>
      <c r="AG40" s="1" t="s">
        <v>454</v>
      </c>
      <c r="AH40" s="1" t="s">
        <v>62</v>
      </c>
      <c r="AI40" s="1" t="s">
        <v>351</v>
      </c>
      <c r="AJ40" s="1" t="s">
        <v>455</v>
      </c>
      <c r="AK40" s="1"/>
      <c r="AL40" s="1"/>
    </row>
    <row r="41" spans="1:38" ht="45" customHeight="1" x14ac:dyDescent="0.2">
      <c r="A41" s="1">
        <v>93302</v>
      </c>
      <c r="B41" s="2" t="s">
        <v>508</v>
      </c>
      <c r="C41" s="1" t="s">
        <v>207</v>
      </c>
      <c r="D41" s="1" t="s">
        <v>89</v>
      </c>
      <c r="E41" s="1"/>
      <c r="F41" s="1"/>
      <c r="G41" s="1"/>
      <c r="H41" s="1"/>
      <c r="I41" s="1"/>
      <c r="J41" s="13"/>
      <c r="K41" s="1"/>
      <c r="L41" s="1"/>
      <c r="M41" s="1"/>
      <c r="N41" s="2" t="s">
        <v>527</v>
      </c>
      <c r="O41" s="3">
        <v>44755</v>
      </c>
      <c r="P41" s="3"/>
      <c r="Q41" s="3">
        <v>44915</v>
      </c>
      <c r="R41" s="1"/>
      <c r="S41" s="1"/>
      <c r="T41" s="1" t="s">
        <v>453</v>
      </c>
      <c r="U41" s="1" t="s">
        <v>58</v>
      </c>
      <c r="V41" s="1"/>
      <c r="W41" s="1"/>
      <c r="X41" s="1">
        <v>122</v>
      </c>
      <c r="Y41" s="3">
        <v>44609</v>
      </c>
      <c r="Z41" s="1"/>
      <c r="AA41" s="1"/>
      <c r="AB41" s="1"/>
      <c r="AC41" s="1"/>
      <c r="AD41" s="4">
        <v>17500000</v>
      </c>
      <c r="AE41" s="1"/>
      <c r="AF41" s="1"/>
      <c r="AG41" s="1" t="s">
        <v>454</v>
      </c>
      <c r="AH41" s="1" t="s">
        <v>62</v>
      </c>
      <c r="AI41" s="1" t="s">
        <v>351</v>
      </c>
      <c r="AJ41" s="1" t="s">
        <v>455</v>
      </c>
      <c r="AK41" s="1"/>
      <c r="AL41" s="1"/>
    </row>
    <row r="42" spans="1:38" ht="45" customHeight="1" x14ac:dyDescent="0.2">
      <c r="A42" s="1">
        <v>93304</v>
      </c>
      <c r="B42" s="2" t="s">
        <v>505</v>
      </c>
      <c r="C42" s="1" t="s">
        <v>207</v>
      </c>
      <c r="D42" s="1" t="s">
        <v>89</v>
      </c>
      <c r="E42" s="1"/>
      <c r="F42" s="1"/>
      <c r="G42" s="1"/>
      <c r="H42" s="1"/>
      <c r="I42" s="1"/>
      <c r="J42" s="13"/>
      <c r="K42" s="1"/>
      <c r="L42" s="1"/>
      <c r="M42" s="1"/>
      <c r="N42" s="2" t="s">
        <v>528</v>
      </c>
      <c r="O42" s="3">
        <v>44755</v>
      </c>
      <c r="P42" s="3"/>
      <c r="Q42" s="3">
        <v>44915</v>
      </c>
      <c r="R42" s="1"/>
      <c r="S42" s="1"/>
      <c r="T42" s="1" t="s">
        <v>453</v>
      </c>
      <c r="U42" s="1" t="s">
        <v>58</v>
      </c>
      <c r="V42" s="1"/>
      <c r="W42" s="1"/>
      <c r="X42" s="1">
        <v>122</v>
      </c>
      <c r="Y42" s="3">
        <v>44609</v>
      </c>
      <c r="Z42" s="1"/>
      <c r="AA42" s="1"/>
      <c r="AB42" s="1"/>
      <c r="AC42" s="1"/>
      <c r="AD42" s="4">
        <v>42500000</v>
      </c>
      <c r="AE42" s="1"/>
      <c r="AF42" s="1"/>
      <c r="AG42" s="1" t="s">
        <v>454</v>
      </c>
      <c r="AH42" s="1" t="s">
        <v>62</v>
      </c>
      <c r="AI42" s="1" t="s">
        <v>351</v>
      </c>
      <c r="AJ42" s="1" t="s">
        <v>455</v>
      </c>
      <c r="AK42" s="1"/>
      <c r="AL42" s="1"/>
    </row>
    <row r="43" spans="1:38" ht="45" customHeight="1" x14ac:dyDescent="0.2">
      <c r="A43" s="1">
        <v>93305</v>
      </c>
      <c r="B43" s="2" t="s">
        <v>505</v>
      </c>
      <c r="C43" s="1" t="s">
        <v>207</v>
      </c>
      <c r="D43" s="1" t="s">
        <v>89</v>
      </c>
      <c r="E43" s="1"/>
      <c r="F43" s="1"/>
      <c r="G43" s="1"/>
      <c r="H43" s="1"/>
      <c r="I43" s="1"/>
      <c r="J43" s="13"/>
      <c r="K43" s="1"/>
      <c r="L43" s="1"/>
      <c r="M43" s="1"/>
      <c r="N43" s="2" t="s">
        <v>529</v>
      </c>
      <c r="O43" s="3">
        <v>44755</v>
      </c>
      <c r="P43" s="3"/>
      <c r="Q43" s="3">
        <v>44915</v>
      </c>
      <c r="R43" s="1"/>
      <c r="S43" s="1"/>
      <c r="T43" s="1" t="s">
        <v>453</v>
      </c>
      <c r="U43" s="1" t="s">
        <v>58</v>
      </c>
      <c r="V43" s="1"/>
      <c r="W43" s="1"/>
      <c r="X43" s="1">
        <v>122</v>
      </c>
      <c r="Y43" s="3">
        <v>44609</v>
      </c>
      <c r="Z43" s="1"/>
      <c r="AA43" s="1"/>
      <c r="AB43" s="1"/>
      <c r="AC43" s="1"/>
      <c r="AD43" s="4">
        <v>8700000</v>
      </c>
      <c r="AE43" s="1"/>
      <c r="AF43" s="1"/>
      <c r="AG43" s="1" t="s">
        <v>454</v>
      </c>
      <c r="AH43" s="1" t="s">
        <v>62</v>
      </c>
      <c r="AI43" s="1" t="s">
        <v>351</v>
      </c>
      <c r="AJ43" s="1" t="s">
        <v>455</v>
      </c>
      <c r="AK43" s="1"/>
      <c r="AL43" s="1"/>
    </row>
    <row r="44" spans="1:38" ht="45" customHeight="1" x14ac:dyDescent="0.2">
      <c r="A44" s="1">
        <v>93306</v>
      </c>
      <c r="B44" s="2" t="s">
        <v>508</v>
      </c>
      <c r="C44" s="1" t="s">
        <v>207</v>
      </c>
      <c r="D44" s="1" t="s">
        <v>89</v>
      </c>
      <c r="E44" s="1"/>
      <c r="F44" s="1"/>
      <c r="G44" s="1"/>
      <c r="H44" s="1"/>
      <c r="I44" s="1"/>
      <c r="J44" s="13"/>
      <c r="K44" s="1"/>
      <c r="L44" s="1"/>
      <c r="M44" s="1"/>
      <c r="N44" s="2" t="s">
        <v>530</v>
      </c>
      <c r="O44" s="3">
        <v>44755</v>
      </c>
      <c r="P44" s="3"/>
      <c r="Q44" s="3">
        <v>44915</v>
      </c>
      <c r="R44" s="1"/>
      <c r="S44" s="1"/>
      <c r="T44" s="1" t="s">
        <v>453</v>
      </c>
      <c r="U44" s="1" t="s">
        <v>58</v>
      </c>
      <c r="V44" s="1"/>
      <c r="W44" s="1"/>
      <c r="X44" s="1">
        <v>122</v>
      </c>
      <c r="Y44" s="3">
        <v>44609</v>
      </c>
      <c r="Z44" s="1"/>
      <c r="AA44" s="1"/>
      <c r="AB44" s="1"/>
      <c r="AC44" s="1"/>
      <c r="AD44" s="4">
        <v>8700000</v>
      </c>
      <c r="AE44" s="1"/>
      <c r="AF44" s="1"/>
      <c r="AG44" s="1" t="s">
        <v>454</v>
      </c>
      <c r="AH44" s="1" t="s">
        <v>62</v>
      </c>
      <c r="AI44" s="1" t="s">
        <v>351</v>
      </c>
      <c r="AJ44" s="1" t="s">
        <v>455</v>
      </c>
      <c r="AK44" s="1"/>
      <c r="AL44" s="1"/>
    </row>
    <row r="45" spans="1:38" ht="45" customHeight="1" x14ac:dyDescent="0.2">
      <c r="A45" s="1">
        <v>93307</v>
      </c>
      <c r="B45" s="2" t="s">
        <v>505</v>
      </c>
      <c r="C45" s="1" t="s">
        <v>207</v>
      </c>
      <c r="D45" s="1" t="s">
        <v>89</v>
      </c>
      <c r="E45" s="1"/>
      <c r="F45" s="1"/>
      <c r="G45" s="1"/>
      <c r="H45" s="1"/>
      <c r="I45" s="1"/>
      <c r="J45" s="13"/>
      <c r="K45" s="1"/>
      <c r="L45" s="1"/>
      <c r="M45" s="1"/>
      <c r="N45" s="2" t="s">
        <v>531</v>
      </c>
      <c r="O45" s="3">
        <v>44755</v>
      </c>
      <c r="P45" s="3"/>
      <c r="Q45" s="3">
        <v>44915</v>
      </c>
      <c r="R45" s="1"/>
      <c r="S45" s="1"/>
      <c r="T45" s="1" t="s">
        <v>453</v>
      </c>
      <c r="U45" s="1" t="s">
        <v>58</v>
      </c>
      <c r="V45" s="1"/>
      <c r="W45" s="1"/>
      <c r="X45" s="1">
        <v>122</v>
      </c>
      <c r="Y45" s="3">
        <v>44609</v>
      </c>
      <c r="Z45" s="1"/>
      <c r="AA45" s="1"/>
      <c r="AB45" s="1"/>
      <c r="AC45" s="1"/>
      <c r="AD45" s="4">
        <v>20300000</v>
      </c>
      <c r="AE45" s="1"/>
      <c r="AF45" s="1"/>
      <c r="AG45" s="1" t="s">
        <v>454</v>
      </c>
      <c r="AH45" s="1" t="s">
        <v>62</v>
      </c>
      <c r="AI45" s="1" t="s">
        <v>351</v>
      </c>
      <c r="AJ45" s="1" t="s">
        <v>455</v>
      </c>
      <c r="AK45" s="1"/>
      <c r="AL45" s="1"/>
    </row>
    <row r="46" spans="1:38" ht="45" customHeight="1" x14ac:dyDescent="0.2">
      <c r="A46" s="1">
        <v>93308</v>
      </c>
      <c r="B46" s="2" t="s">
        <v>505</v>
      </c>
      <c r="C46" s="1" t="s">
        <v>207</v>
      </c>
      <c r="D46" s="1" t="s">
        <v>89</v>
      </c>
      <c r="E46" s="1"/>
      <c r="F46" s="1"/>
      <c r="G46" s="1"/>
      <c r="H46" s="1"/>
      <c r="I46" s="1"/>
      <c r="J46" s="13"/>
      <c r="K46" s="1"/>
      <c r="L46" s="1"/>
      <c r="M46" s="1"/>
      <c r="N46" s="2" t="s">
        <v>532</v>
      </c>
      <c r="O46" s="3">
        <v>44755</v>
      </c>
      <c r="P46" s="3"/>
      <c r="Q46" s="3">
        <v>44915</v>
      </c>
      <c r="R46" s="1"/>
      <c r="S46" s="1"/>
      <c r="T46" s="1" t="s">
        <v>453</v>
      </c>
      <c r="U46" s="1" t="s">
        <v>58</v>
      </c>
      <c r="V46" s="1"/>
      <c r="W46" s="1"/>
      <c r="X46" s="1">
        <v>122</v>
      </c>
      <c r="Y46" s="3">
        <v>44609</v>
      </c>
      <c r="Z46" s="1"/>
      <c r="AA46" s="1"/>
      <c r="AB46" s="1"/>
      <c r="AC46" s="1"/>
      <c r="AD46" s="4">
        <v>6900000</v>
      </c>
      <c r="AE46" s="1"/>
      <c r="AF46" s="1"/>
      <c r="AG46" s="1" t="s">
        <v>454</v>
      </c>
      <c r="AH46" s="1" t="s">
        <v>62</v>
      </c>
      <c r="AI46" s="1" t="s">
        <v>351</v>
      </c>
      <c r="AJ46" s="1" t="s">
        <v>455</v>
      </c>
      <c r="AK46" s="1"/>
      <c r="AL46" s="1"/>
    </row>
    <row r="47" spans="1:38" ht="45" customHeight="1" x14ac:dyDescent="0.2">
      <c r="A47" s="1">
        <v>93322</v>
      </c>
      <c r="B47" s="2" t="s">
        <v>508</v>
      </c>
      <c r="C47" s="1" t="s">
        <v>207</v>
      </c>
      <c r="D47" s="1" t="s">
        <v>89</v>
      </c>
      <c r="E47" s="1"/>
      <c r="F47" s="1"/>
      <c r="G47" s="1"/>
      <c r="H47" s="1"/>
      <c r="I47" s="1"/>
      <c r="J47" s="13"/>
      <c r="K47" s="1"/>
      <c r="L47" s="1"/>
      <c r="M47" s="1"/>
      <c r="N47" s="2" t="s">
        <v>533</v>
      </c>
      <c r="O47" s="3">
        <v>44755</v>
      </c>
      <c r="P47" s="3"/>
      <c r="Q47" s="3">
        <v>44915</v>
      </c>
      <c r="R47" s="1"/>
      <c r="S47" s="1"/>
      <c r="T47" s="1" t="s">
        <v>453</v>
      </c>
      <c r="U47" s="1" t="s">
        <v>58</v>
      </c>
      <c r="V47" s="1"/>
      <c r="W47" s="1"/>
      <c r="X47" s="1">
        <v>122</v>
      </c>
      <c r="Y47" s="3">
        <v>44609</v>
      </c>
      <c r="Z47" s="1"/>
      <c r="AA47" s="1"/>
      <c r="AB47" s="1"/>
      <c r="AC47" s="1"/>
      <c r="AD47" s="4">
        <v>6900000</v>
      </c>
      <c r="AE47" s="1"/>
      <c r="AF47" s="1"/>
      <c r="AG47" s="1" t="s">
        <v>454</v>
      </c>
      <c r="AH47" s="1" t="s">
        <v>62</v>
      </c>
      <c r="AI47" s="1" t="s">
        <v>351</v>
      </c>
      <c r="AJ47" s="1" t="s">
        <v>455</v>
      </c>
      <c r="AK47" s="1"/>
      <c r="AL47" s="1"/>
    </row>
    <row r="48" spans="1:38" ht="45" customHeight="1" x14ac:dyDescent="0.2">
      <c r="A48" s="1">
        <v>93324</v>
      </c>
      <c r="B48" s="2" t="s">
        <v>505</v>
      </c>
      <c r="C48" s="1" t="s">
        <v>207</v>
      </c>
      <c r="D48" s="1" t="s">
        <v>89</v>
      </c>
      <c r="E48" s="1"/>
      <c r="F48" s="1"/>
      <c r="G48" s="1"/>
      <c r="H48" s="1"/>
      <c r="I48" s="1"/>
      <c r="J48" s="13"/>
      <c r="K48" s="1"/>
      <c r="L48" s="1"/>
      <c r="M48" s="1"/>
      <c r="N48" s="2" t="s">
        <v>534</v>
      </c>
      <c r="O48" s="3">
        <v>44755</v>
      </c>
      <c r="P48" s="3"/>
      <c r="Q48" s="3">
        <v>44915</v>
      </c>
      <c r="R48" s="1"/>
      <c r="S48" s="1"/>
      <c r="T48" s="1" t="s">
        <v>453</v>
      </c>
      <c r="U48" s="1" t="s">
        <v>58</v>
      </c>
      <c r="V48" s="1"/>
      <c r="W48" s="1"/>
      <c r="X48" s="1">
        <v>122</v>
      </c>
      <c r="Y48" s="3">
        <v>44609</v>
      </c>
      <c r="Z48" s="1"/>
      <c r="AA48" s="1"/>
      <c r="AB48" s="1"/>
      <c r="AC48" s="1"/>
      <c r="AD48" s="4">
        <v>20700000</v>
      </c>
      <c r="AE48" s="1"/>
      <c r="AF48" s="1"/>
      <c r="AG48" s="1" t="s">
        <v>454</v>
      </c>
      <c r="AH48" s="1" t="s">
        <v>62</v>
      </c>
      <c r="AI48" s="1" t="s">
        <v>351</v>
      </c>
      <c r="AJ48" s="1" t="s">
        <v>455</v>
      </c>
      <c r="AK48" s="1"/>
      <c r="AL48" s="1"/>
    </row>
    <row r="49" spans="1:38" ht="45" customHeight="1" x14ac:dyDescent="0.2">
      <c r="A49" s="1">
        <v>93330</v>
      </c>
      <c r="B49" s="2" t="s">
        <v>505</v>
      </c>
      <c r="C49" s="1" t="s">
        <v>207</v>
      </c>
      <c r="D49" s="1" t="s">
        <v>89</v>
      </c>
      <c r="E49" s="1"/>
      <c r="F49" s="1"/>
      <c r="G49" s="1"/>
      <c r="H49" s="1"/>
      <c r="I49" s="1"/>
      <c r="J49" s="13"/>
      <c r="K49" s="1"/>
      <c r="L49" s="1"/>
      <c r="M49" s="1"/>
      <c r="N49" s="2" t="s">
        <v>535</v>
      </c>
      <c r="O49" s="3">
        <v>44755</v>
      </c>
      <c r="P49" s="3"/>
      <c r="Q49" s="3">
        <v>44915</v>
      </c>
      <c r="R49" s="1"/>
      <c r="S49" s="1"/>
      <c r="T49" s="1" t="s">
        <v>453</v>
      </c>
      <c r="U49" s="1" t="s">
        <v>58</v>
      </c>
      <c r="V49" s="1"/>
      <c r="W49" s="1"/>
      <c r="X49" s="1">
        <v>122</v>
      </c>
      <c r="Y49" s="3">
        <v>44609</v>
      </c>
      <c r="Z49" s="1"/>
      <c r="AA49" s="1"/>
      <c r="AB49" s="1"/>
      <c r="AC49" s="1"/>
      <c r="AD49" s="4">
        <v>2900000</v>
      </c>
      <c r="AE49" s="1"/>
      <c r="AF49" s="1"/>
      <c r="AG49" s="1" t="s">
        <v>454</v>
      </c>
      <c r="AH49" s="1" t="s">
        <v>62</v>
      </c>
      <c r="AI49" s="1" t="s">
        <v>351</v>
      </c>
      <c r="AJ49" s="1" t="s">
        <v>455</v>
      </c>
      <c r="AK49" s="1"/>
      <c r="AL49" s="1"/>
    </row>
    <row r="50" spans="1:38" ht="45" customHeight="1" x14ac:dyDescent="0.2">
      <c r="A50" s="1">
        <v>93328</v>
      </c>
      <c r="B50" s="2" t="s">
        <v>505</v>
      </c>
      <c r="C50" s="1" t="s">
        <v>207</v>
      </c>
      <c r="D50" s="1" t="s">
        <v>89</v>
      </c>
      <c r="E50" s="1"/>
      <c r="F50" s="1"/>
      <c r="G50" s="1"/>
      <c r="H50" s="1"/>
      <c r="I50" s="1"/>
      <c r="J50" s="13"/>
      <c r="K50" s="1"/>
      <c r="L50" s="1"/>
      <c r="M50" s="1"/>
      <c r="N50" s="2" t="s">
        <v>536</v>
      </c>
      <c r="O50" s="3">
        <v>44755</v>
      </c>
      <c r="P50" s="3"/>
      <c r="Q50" s="3">
        <v>44915</v>
      </c>
      <c r="R50" s="1"/>
      <c r="S50" s="1"/>
      <c r="T50" s="1" t="s">
        <v>453</v>
      </c>
      <c r="U50" s="1" t="s">
        <v>58</v>
      </c>
      <c r="V50" s="1"/>
      <c r="W50" s="1"/>
      <c r="X50" s="1">
        <v>122</v>
      </c>
      <c r="Y50" s="3">
        <v>44609</v>
      </c>
      <c r="Z50" s="1"/>
      <c r="AA50" s="1"/>
      <c r="AB50" s="1"/>
      <c r="AC50" s="1"/>
      <c r="AD50" s="4">
        <v>2900000</v>
      </c>
      <c r="AE50" s="1"/>
      <c r="AF50" s="1"/>
      <c r="AG50" s="1" t="s">
        <v>454</v>
      </c>
      <c r="AH50" s="1" t="s">
        <v>62</v>
      </c>
      <c r="AI50" s="1" t="s">
        <v>351</v>
      </c>
      <c r="AJ50" s="1" t="s">
        <v>455</v>
      </c>
      <c r="AK50" s="1"/>
      <c r="AL50" s="1"/>
    </row>
    <row r="51" spans="1:38" ht="45" customHeight="1" x14ac:dyDescent="0.2">
      <c r="A51" s="1">
        <v>93348</v>
      </c>
      <c r="B51" s="2" t="s">
        <v>505</v>
      </c>
      <c r="C51" s="1" t="s">
        <v>207</v>
      </c>
      <c r="D51" s="1" t="s">
        <v>89</v>
      </c>
      <c r="E51" s="1"/>
      <c r="F51" s="1"/>
      <c r="G51" s="1"/>
      <c r="H51" s="1"/>
      <c r="I51" s="1"/>
      <c r="J51" s="13"/>
      <c r="K51" s="1"/>
      <c r="L51" s="1"/>
      <c r="M51" s="1"/>
      <c r="N51" s="2" t="s">
        <v>537</v>
      </c>
      <c r="O51" s="3">
        <v>44755</v>
      </c>
      <c r="P51" s="3"/>
      <c r="Q51" s="3">
        <v>44915</v>
      </c>
      <c r="R51" s="1"/>
      <c r="S51" s="1"/>
      <c r="T51" s="1" t="s">
        <v>453</v>
      </c>
      <c r="U51" s="1" t="s">
        <v>58</v>
      </c>
      <c r="V51" s="1"/>
      <c r="W51" s="1"/>
      <c r="X51" s="1">
        <v>122</v>
      </c>
      <c r="Y51" s="3">
        <v>44609</v>
      </c>
      <c r="Z51" s="1"/>
      <c r="AA51" s="1"/>
      <c r="AB51" s="1"/>
      <c r="AC51" s="1"/>
      <c r="AD51" s="4">
        <v>2900000</v>
      </c>
      <c r="AE51" s="1"/>
      <c r="AF51" s="1"/>
      <c r="AG51" s="1" t="s">
        <v>454</v>
      </c>
      <c r="AH51" s="1" t="s">
        <v>62</v>
      </c>
      <c r="AI51" s="1" t="s">
        <v>351</v>
      </c>
      <c r="AJ51" s="1" t="s">
        <v>455</v>
      </c>
      <c r="AK51" s="1"/>
      <c r="AL51" s="1"/>
    </row>
    <row r="52" spans="1:38" ht="45" customHeight="1" x14ac:dyDescent="0.2">
      <c r="A52" s="1">
        <v>93349</v>
      </c>
      <c r="B52" s="2" t="s">
        <v>505</v>
      </c>
      <c r="C52" s="1" t="s">
        <v>207</v>
      </c>
      <c r="D52" s="1" t="s">
        <v>89</v>
      </c>
      <c r="E52" s="1"/>
      <c r="F52" s="1"/>
      <c r="G52" s="1"/>
      <c r="H52" s="1"/>
      <c r="I52" s="1"/>
      <c r="J52" s="13"/>
      <c r="K52" s="1"/>
      <c r="L52" s="1"/>
      <c r="M52" s="1"/>
      <c r="N52" s="2" t="s">
        <v>514</v>
      </c>
      <c r="O52" s="3">
        <v>44755</v>
      </c>
      <c r="P52" s="3"/>
      <c r="Q52" s="3">
        <v>44915</v>
      </c>
      <c r="R52" s="1"/>
      <c r="S52" s="1"/>
      <c r="T52" s="1" t="s">
        <v>453</v>
      </c>
      <c r="U52" s="1" t="s">
        <v>58</v>
      </c>
      <c r="V52" s="1"/>
      <c r="W52" s="1"/>
      <c r="X52" s="1">
        <v>122</v>
      </c>
      <c r="Y52" s="3">
        <v>44609</v>
      </c>
      <c r="Z52" s="1"/>
      <c r="AA52" s="1"/>
      <c r="AB52" s="1"/>
      <c r="AC52" s="1"/>
      <c r="AD52" s="4">
        <v>2500000</v>
      </c>
      <c r="AE52" s="1"/>
      <c r="AF52" s="1"/>
      <c r="AG52" s="1" t="s">
        <v>454</v>
      </c>
      <c r="AH52" s="1" t="s">
        <v>62</v>
      </c>
      <c r="AI52" s="1" t="s">
        <v>351</v>
      </c>
      <c r="AJ52" s="1" t="s">
        <v>455</v>
      </c>
      <c r="AK52" s="1"/>
      <c r="AL52" s="1"/>
    </row>
    <row r="53" spans="1:38" ht="45" customHeight="1" x14ac:dyDescent="0.2">
      <c r="A53" s="1">
        <v>93350</v>
      </c>
      <c r="B53" s="2" t="s">
        <v>505</v>
      </c>
      <c r="C53" s="1" t="s">
        <v>207</v>
      </c>
      <c r="D53" s="1" t="s">
        <v>89</v>
      </c>
      <c r="E53" s="1"/>
      <c r="F53" s="1"/>
      <c r="G53" s="1"/>
      <c r="H53" s="1"/>
      <c r="I53" s="1"/>
      <c r="J53" s="13"/>
      <c r="K53" s="1"/>
      <c r="L53" s="1"/>
      <c r="M53" s="1"/>
      <c r="N53" s="2" t="s">
        <v>514</v>
      </c>
      <c r="O53" s="3">
        <v>44755</v>
      </c>
      <c r="P53" s="3"/>
      <c r="Q53" s="3">
        <v>44915</v>
      </c>
      <c r="R53" s="1"/>
      <c r="S53" s="1"/>
      <c r="T53" s="1" t="s">
        <v>453</v>
      </c>
      <c r="U53" s="1" t="s">
        <v>58</v>
      </c>
      <c r="V53" s="1"/>
      <c r="W53" s="1"/>
      <c r="X53" s="1">
        <v>122</v>
      </c>
      <c r="Y53" s="3">
        <v>44609</v>
      </c>
      <c r="Z53" s="1"/>
      <c r="AA53" s="1"/>
      <c r="AB53" s="1"/>
      <c r="AC53" s="1"/>
      <c r="AD53" s="4">
        <v>7500000</v>
      </c>
      <c r="AE53" s="1"/>
      <c r="AF53" s="1"/>
      <c r="AG53" s="1" t="s">
        <v>454</v>
      </c>
      <c r="AH53" s="1" t="s">
        <v>62</v>
      </c>
      <c r="AI53" s="1" t="s">
        <v>351</v>
      </c>
      <c r="AJ53" s="1" t="s">
        <v>455</v>
      </c>
      <c r="AK53" s="1"/>
      <c r="AL53" s="1"/>
    </row>
    <row r="54" spans="1:38" ht="45" customHeight="1" x14ac:dyDescent="0.2">
      <c r="A54" s="1">
        <v>93351</v>
      </c>
      <c r="B54" s="2" t="s">
        <v>508</v>
      </c>
      <c r="C54" s="1" t="s">
        <v>207</v>
      </c>
      <c r="D54" s="1" t="s">
        <v>89</v>
      </c>
      <c r="E54" s="1"/>
      <c r="F54" s="1"/>
      <c r="G54" s="1"/>
      <c r="H54" s="1"/>
      <c r="I54" s="1"/>
      <c r="J54" s="13"/>
      <c r="K54" s="1"/>
      <c r="L54" s="1"/>
      <c r="M54" s="1"/>
      <c r="N54" s="2" t="s">
        <v>538</v>
      </c>
      <c r="O54" s="3">
        <v>44755</v>
      </c>
      <c r="P54" s="3"/>
      <c r="Q54" s="3">
        <v>44915</v>
      </c>
      <c r="R54" s="1"/>
      <c r="S54" s="1"/>
      <c r="T54" s="1" t="s">
        <v>453</v>
      </c>
      <c r="U54" s="1" t="s">
        <v>58</v>
      </c>
      <c r="V54" s="1"/>
      <c r="W54" s="1"/>
      <c r="X54" s="1">
        <v>122</v>
      </c>
      <c r="Y54" s="3">
        <v>44609</v>
      </c>
      <c r="Z54" s="1"/>
      <c r="AA54" s="1"/>
      <c r="AB54" s="1"/>
      <c r="AC54" s="1"/>
      <c r="AD54" s="4">
        <v>2500000</v>
      </c>
      <c r="AE54" s="1"/>
      <c r="AF54" s="1"/>
      <c r="AG54" s="1" t="s">
        <v>454</v>
      </c>
      <c r="AH54" s="1" t="s">
        <v>62</v>
      </c>
      <c r="AI54" s="1" t="s">
        <v>351</v>
      </c>
      <c r="AJ54" s="1" t="s">
        <v>455</v>
      </c>
      <c r="AK54" s="1"/>
      <c r="AL54" s="1"/>
    </row>
    <row r="55" spans="1:38" ht="45" customHeight="1" x14ac:dyDescent="0.2">
      <c r="A55" s="1">
        <v>93352</v>
      </c>
      <c r="B55" s="2" t="s">
        <v>508</v>
      </c>
      <c r="C55" s="1" t="s">
        <v>207</v>
      </c>
      <c r="D55" s="1" t="s">
        <v>89</v>
      </c>
      <c r="E55" s="1"/>
      <c r="F55" s="1"/>
      <c r="G55" s="1"/>
      <c r="H55" s="1"/>
      <c r="I55" s="1"/>
      <c r="J55" s="13"/>
      <c r="K55" s="1"/>
      <c r="L55" s="1"/>
      <c r="M55" s="1"/>
      <c r="N55" s="2" t="s">
        <v>514</v>
      </c>
      <c r="O55" s="3">
        <v>44755</v>
      </c>
      <c r="P55" s="3"/>
      <c r="Q55" s="3">
        <v>44915</v>
      </c>
      <c r="R55" s="1"/>
      <c r="S55" s="1"/>
      <c r="T55" s="1" t="s">
        <v>453</v>
      </c>
      <c r="U55" s="1" t="s">
        <v>58</v>
      </c>
      <c r="V55" s="1"/>
      <c r="W55" s="1"/>
      <c r="X55" s="1">
        <v>122</v>
      </c>
      <c r="Y55" s="3">
        <v>44609</v>
      </c>
      <c r="Z55" s="1"/>
      <c r="AA55" s="1"/>
      <c r="AB55" s="1"/>
      <c r="AC55" s="1"/>
      <c r="AD55" s="4">
        <v>5066094</v>
      </c>
      <c r="AE55" s="1"/>
      <c r="AF55" s="1"/>
      <c r="AG55" s="1" t="s">
        <v>454</v>
      </c>
      <c r="AH55" s="1" t="s">
        <v>62</v>
      </c>
      <c r="AI55" s="1" t="s">
        <v>351</v>
      </c>
      <c r="AJ55" s="1" t="s">
        <v>455</v>
      </c>
      <c r="AK55" s="1"/>
      <c r="AL55" s="1"/>
    </row>
    <row r="56" spans="1:38" ht="45" customHeight="1" x14ac:dyDescent="0.2">
      <c r="A56" s="1">
        <v>93345</v>
      </c>
      <c r="B56" s="2" t="s">
        <v>539</v>
      </c>
      <c r="C56" s="1" t="s">
        <v>207</v>
      </c>
      <c r="D56" s="1" t="s">
        <v>89</v>
      </c>
      <c r="E56" s="1"/>
      <c r="F56" s="1"/>
      <c r="G56" s="1"/>
      <c r="H56" s="1"/>
      <c r="I56" s="1"/>
      <c r="J56" s="13"/>
      <c r="K56" s="1"/>
      <c r="L56" s="1"/>
      <c r="M56" s="1"/>
      <c r="N56" s="2" t="s">
        <v>514</v>
      </c>
      <c r="O56" s="3">
        <v>44755</v>
      </c>
      <c r="P56" s="3"/>
      <c r="Q56" s="3">
        <v>44915</v>
      </c>
      <c r="R56" s="1"/>
      <c r="S56" s="1"/>
      <c r="T56" s="1" t="s">
        <v>453</v>
      </c>
      <c r="U56" s="1" t="s">
        <v>58</v>
      </c>
      <c r="V56" s="1"/>
      <c r="W56" s="1"/>
      <c r="X56" s="1">
        <v>122</v>
      </c>
      <c r="Y56" s="3">
        <v>44609</v>
      </c>
      <c r="Z56" s="1"/>
      <c r="AA56" s="1"/>
      <c r="AB56" s="1"/>
      <c r="AC56" s="1"/>
      <c r="AD56" s="4">
        <v>10000000</v>
      </c>
      <c r="AE56" s="1"/>
      <c r="AF56" s="1"/>
      <c r="AG56" s="1" t="s">
        <v>454</v>
      </c>
      <c r="AH56" s="1" t="s">
        <v>62</v>
      </c>
      <c r="AI56" s="1" t="s">
        <v>351</v>
      </c>
      <c r="AJ56" s="1" t="s">
        <v>455</v>
      </c>
      <c r="AK56" s="1"/>
      <c r="AL56" s="1"/>
    </row>
    <row r="57" spans="1:38" ht="45" customHeight="1" x14ac:dyDescent="0.2">
      <c r="A57" s="1">
        <v>93346</v>
      </c>
      <c r="B57" s="2" t="s">
        <v>540</v>
      </c>
      <c r="C57" s="1" t="s">
        <v>207</v>
      </c>
      <c r="D57" s="1" t="s">
        <v>89</v>
      </c>
      <c r="E57" s="1"/>
      <c r="F57" s="1"/>
      <c r="G57" s="1"/>
      <c r="H57" s="1"/>
      <c r="I57" s="1"/>
      <c r="J57" s="13"/>
      <c r="K57" s="1"/>
      <c r="L57" s="1"/>
      <c r="M57" s="1"/>
      <c r="N57" s="2" t="s">
        <v>541</v>
      </c>
      <c r="O57" s="3">
        <v>44755</v>
      </c>
      <c r="P57" s="3"/>
      <c r="Q57" s="3">
        <v>44915</v>
      </c>
      <c r="R57" s="1"/>
      <c r="S57" s="1"/>
      <c r="T57" s="1" t="s">
        <v>453</v>
      </c>
      <c r="U57" s="1" t="s">
        <v>58</v>
      </c>
      <c r="V57" s="1"/>
      <c r="W57" s="1"/>
      <c r="X57" s="1">
        <v>122</v>
      </c>
      <c r="Y57" s="3">
        <v>44609</v>
      </c>
      <c r="Z57" s="1"/>
      <c r="AA57" s="1"/>
      <c r="AB57" s="1"/>
      <c r="AC57" s="1"/>
      <c r="AD57" s="4">
        <v>4260876</v>
      </c>
      <c r="AE57" s="1"/>
      <c r="AF57" s="1"/>
      <c r="AG57" s="1" t="s">
        <v>454</v>
      </c>
      <c r="AH57" s="1" t="s">
        <v>62</v>
      </c>
      <c r="AI57" s="1" t="s">
        <v>351</v>
      </c>
      <c r="AJ57" s="1" t="s">
        <v>455</v>
      </c>
      <c r="AK57" s="1"/>
      <c r="AL57" s="1"/>
    </row>
    <row r="58" spans="1:38" ht="45" customHeight="1" x14ac:dyDescent="0.2">
      <c r="A58" s="1">
        <v>93347</v>
      </c>
      <c r="B58" s="2" t="s">
        <v>508</v>
      </c>
      <c r="C58" s="1" t="s">
        <v>207</v>
      </c>
      <c r="D58" s="1" t="s">
        <v>89</v>
      </c>
      <c r="E58" s="1"/>
      <c r="F58" s="1"/>
      <c r="G58" s="1"/>
      <c r="H58" s="1"/>
      <c r="I58" s="1"/>
      <c r="J58" s="13"/>
      <c r="K58" s="1"/>
      <c r="L58" s="1"/>
      <c r="M58" s="1"/>
      <c r="N58" s="2" t="s">
        <v>542</v>
      </c>
      <c r="O58" s="3">
        <v>44755</v>
      </c>
      <c r="P58" s="3"/>
      <c r="Q58" s="3">
        <v>44915</v>
      </c>
      <c r="R58" s="1"/>
      <c r="S58" s="1"/>
      <c r="T58" s="1" t="s">
        <v>453</v>
      </c>
      <c r="U58" s="1" t="s">
        <v>58</v>
      </c>
      <c r="V58" s="1"/>
      <c r="W58" s="1"/>
      <c r="X58" s="1">
        <v>122</v>
      </c>
      <c r="Y58" s="3">
        <v>44609</v>
      </c>
      <c r="Z58" s="1"/>
      <c r="AA58" s="1"/>
      <c r="AB58" s="1"/>
      <c r="AC58" s="1"/>
      <c r="AD58" s="4">
        <v>3500000</v>
      </c>
      <c r="AE58" s="1"/>
      <c r="AF58" s="1"/>
      <c r="AG58" s="1" t="s">
        <v>454</v>
      </c>
      <c r="AH58" s="1" t="s">
        <v>62</v>
      </c>
      <c r="AI58" s="1" t="s">
        <v>351</v>
      </c>
      <c r="AJ58" s="1" t="s">
        <v>455</v>
      </c>
      <c r="AK58" s="1"/>
      <c r="AL58" s="1"/>
    </row>
    <row r="59" spans="1:38" ht="45" customHeight="1" x14ac:dyDescent="0.2">
      <c r="A59" s="1">
        <v>93353</v>
      </c>
      <c r="B59" s="2" t="s">
        <v>508</v>
      </c>
      <c r="C59" s="1" t="s">
        <v>207</v>
      </c>
      <c r="D59" s="1" t="s">
        <v>89</v>
      </c>
      <c r="E59" s="1"/>
      <c r="F59" s="1"/>
      <c r="G59" s="1"/>
      <c r="H59" s="1"/>
      <c r="I59" s="1"/>
      <c r="J59" s="13"/>
      <c r="K59" s="1"/>
      <c r="L59" s="1"/>
      <c r="M59" s="1"/>
      <c r="N59" s="2" t="s">
        <v>543</v>
      </c>
      <c r="O59" s="3">
        <v>44755</v>
      </c>
      <c r="P59" s="3"/>
      <c r="Q59" s="3">
        <v>44915</v>
      </c>
      <c r="R59" s="1"/>
      <c r="S59" s="1"/>
      <c r="T59" s="1" t="s">
        <v>453</v>
      </c>
      <c r="U59" s="1" t="s">
        <v>58</v>
      </c>
      <c r="V59" s="1"/>
      <c r="W59" s="1"/>
      <c r="X59" s="1">
        <v>122</v>
      </c>
      <c r="Y59" s="3">
        <v>44609</v>
      </c>
      <c r="Z59" s="1"/>
      <c r="AA59" s="1"/>
      <c r="AB59" s="1"/>
      <c r="AC59" s="1"/>
      <c r="AD59" s="4">
        <v>3500000</v>
      </c>
      <c r="AE59" s="1"/>
      <c r="AF59" s="1"/>
      <c r="AG59" s="1" t="s">
        <v>454</v>
      </c>
      <c r="AH59" s="1" t="s">
        <v>62</v>
      </c>
      <c r="AI59" s="1" t="s">
        <v>351</v>
      </c>
      <c r="AJ59" s="1" t="s">
        <v>455</v>
      </c>
      <c r="AK59" s="1"/>
      <c r="AL59" s="1"/>
    </row>
    <row r="60" spans="1:38" ht="45" customHeight="1" x14ac:dyDescent="0.2">
      <c r="A60" s="1">
        <v>93391</v>
      </c>
      <c r="B60" s="2" t="s">
        <v>508</v>
      </c>
      <c r="C60" s="1" t="s">
        <v>207</v>
      </c>
      <c r="D60" s="1" t="s">
        <v>89</v>
      </c>
      <c r="E60" s="1"/>
      <c r="F60" s="1"/>
      <c r="G60" s="1"/>
      <c r="H60" s="1"/>
      <c r="I60" s="1"/>
      <c r="J60" s="13"/>
      <c r="K60" s="1"/>
      <c r="L60" s="1"/>
      <c r="M60" s="1"/>
      <c r="N60" s="2" t="s">
        <v>544</v>
      </c>
      <c r="O60" s="3">
        <v>44755</v>
      </c>
      <c r="P60" s="3"/>
      <c r="Q60" s="3">
        <v>44915</v>
      </c>
      <c r="R60" s="1"/>
      <c r="S60" s="1"/>
      <c r="T60" s="1" t="s">
        <v>453</v>
      </c>
      <c r="U60" s="1" t="s">
        <v>58</v>
      </c>
      <c r="V60" s="1"/>
      <c r="W60" s="1"/>
      <c r="X60" s="1">
        <v>122</v>
      </c>
      <c r="Y60" s="3">
        <v>44609</v>
      </c>
      <c r="Z60" s="1"/>
      <c r="AA60" s="1"/>
      <c r="AB60" s="1"/>
      <c r="AC60" s="1"/>
      <c r="AD60" s="4">
        <v>3283794</v>
      </c>
      <c r="AE60" s="1"/>
      <c r="AF60" s="1"/>
      <c r="AG60" s="1" t="s">
        <v>454</v>
      </c>
      <c r="AH60" s="1" t="s">
        <v>62</v>
      </c>
      <c r="AI60" s="1" t="s">
        <v>351</v>
      </c>
      <c r="AJ60" s="1" t="s">
        <v>455</v>
      </c>
      <c r="AK60" s="1"/>
      <c r="AL60" s="1"/>
    </row>
    <row r="61" spans="1:38" ht="45" customHeight="1" x14ac:dyDescent="0.2">
      <c r="A61" s="1">
        <v>93365</v>
      </c>
      <c r="B61" s="2" t="s">
        <v>508</v>
      </c>
      <c r="C61" s="1" t="s">
        <v>207</v>
      </c>
      <c r="D61" s="1" t="s">
        <v>89</v>
      </c>
      <c r="E61" s="1"/>
      <c r="F61" s="1"/>
      <c r="G61" s="1"/>
      <c r="H61" s="1"/>
      <c r="I61" s="1"/>
      <c r="J61" s="13"/>
      <c r="K61" s="1"/>
      <c r="L61" s="1"/>
      <c r="M61" s="1"/>
      <c r="N61" s="2" t="s">
        <v>545</v>
      </c>
      <c r="O61" s="3">
        <v>44755</v>
      </c>
      <c r="P61" s="3"/>
      <c r="Q61" s="3">
        <v>44915</v>
      </c>
      <c r="R61" s="1"/>
      <c r="S61" s="1"/>
      <c r="T61" s="1" t="s">
        <v>453</v>
      </c>
      <c r="U61" s="1" t="s">
        <v>58</v>
      </c>
      <c r="V61" s="1"/>
      <c r="W61" s="1"/>
      <c r="X61" s="1">
        <v>122</v>
      </c>
      <c r="Y61" s="3">
        <v>44609</v>
      </c>
      <c r="Z61" s="1"/>
      <c r="AA61" s="1"/>
      <c r="AB61" s="1"/>
      <c r="AC61" s="1"/>
      <c r="AD61" s="4">
        <v>36400000</v>
      </c>
      <c r="AE61" s="1"/>
      <c r="AF61" s="1"/>
      <c r="AG61" s="1" t="s">
        <v>454</v>
      </c>
      <c r="AH61" s="1" t="s">
        <v>62</v>
      </c>
      <c r="AI61" s="1" t="s">
        <v>351</v>
      </c>
      <c r="AJ61" s="1" t="s">
        <v>455</v>
      </c>
      <c r="AK61" s="1"/>
      <c r="AL61" s="1"/>
    </row>
    <row r="62" spans="1:38" ht="45" customHeight="1" x14ac:dyDescent="0.2">
      <c r="A62" s="1">
        <v>93366</v>
      </c>
      <c r="B62" s="2" t="s">
        <v>546</v>
      </c>
      <c r="C62" s="1" t="s">
        <v>207</v>
      </c>
      <c r="D62" s="1" t="s">
        <v>89</v>
      </c>
      <c r="E62" s="1"/>
      <c r="F62" s="1"/>
      <c r="G62" s="1"/>
      <c r="H62" s="1"/>
      <c r="I62" s="1"/>
      <c r="J62" s="13"/>
      <c r="K62" s="1"/>
      <c r="L62" s="1"/>
      <c r="M62" s="1"/>
      <c r="N62" s="2" t="s">
        <v>547</v>
      </c>
      <c r="O62" s="3">
        <v>44755</v>
      </c>
      <c r="P62" s="3"/>
      <c r="Q62" s="3">
        <v>44915</v>
      </c>
      <c r="R62" s="1"/>
      <c r="S62" s="1"/>
      <c r="T62" s="1" t="s">
        <v>453</v>
      </c>
      <c r="U62" s="1" t="s">
        <v>58</v>
      </c>
      <c r="V62" s="1"/>
      <c r="W62" s="1"/>
      <c r="X62" s="1">
        <v>122</v>
      </c>
      <c r="Y62" s="3">
        <v>44609</v>
      </c>
      <c r="Z62" s="1"/>
      <c r="AA62" s="1"/>
      <c r="AB62" s="1"/>
      <c r="AC62" s="1"/>
      <c r="AD62" s="4">
        <v>1550000</v>
      </c>
      <c r="AE62" s="1"/>
      <c r="AF62" s="1"/>
      <c r="AG62" s="1" t="s">
        <v>454</v>
      </c>
      <c r="AH62" s="1" t="s">
        <v>62</v>
      </c>
      <c r="AI62" s="1" t="s">
        <v>351</v>
      </c>
      <c r="AJ62" s="1" t="s">
        <v>455</v>
      </c>
      <c r="AK62" s="1"/>
      <c r="AL62" s="1"/>
    </row>
    <row r="63" spans="1:38" ht="45" customHeight="1" x14ac:dyDescent="0.2">
      <c r="A63" s="1">
        <v>93392</v>
      </c>
      <c r="B63" s="2" t="s">
        <v>546</v>
      </c>
      <c r="C63" s="1" t="s">
        <v>207</v>
      </c>
      <c r="D63" s="1" t="s">
        <v>89</v>
      </c>
      <c r="E63" s="1"/>
      <c r="F63" s="1"/>
      <c r="G63" s="1"/>
      <c r="H63" s="1"/>
      <c r="I63" s="1"/>
      <c r="J63" s="13"/>
      <c r="K63" s="1"/>
      <c r="L63" s="1"/>
      <c r="M63" s="1"/>
      <c r="N63" s="2" t="s">
        <v>548</v>
      </c>
      <c r="O63" s="3">
        <v>44755</v>
      </c>
      <c r="P63" s="3"/>
      <c r="Q63" s="3">
        <v>44915</v>
      </c>
      <c r="R63" s="1"/>
      <c r="S63" s="1"/>
      <c r="T63" s="1" t="s">
        <v>453</v>
      </c>
      <c r="U63" s="1" t="s">
        <v>58</v>
      </c>
      <c r="V63" s="1"/>
      <c r="W63" s="1"/>
      <c r="X63" s="1">
        <v>122</v>
      </c>
      <c r="Y63" s="3">
        <v>44609</v>
      </c>
      <c r="Z63" s="1"/>
      <c r="AA63" s="1"/>
      <c r="AB63" s="1"/>
      <c r="AC63" s="1"/>
      <c r="AD63" s="4">
        <v>6984999.9900000002</v>
      </c>
      <c r="AE63" s="1"/>
      <c r="AF63" s="1"/>
      <c r="AG63" s="1" t="s">
        <v>454</v>
      </c>
      <c r="AH63" s="1" t="s">
        <v>62</v>
      </c>
      <c r="AI63" s="1" t="s">
        <v>351</v>
      </c>
      <c r="AJ63" s="1" t="s">
        <v>455</v>
      </c>
      <c r="AK63" s="1"/>
      <c r="AL63" s="1"/>
    </row>
    <row r="64" spans="1:38" ht="45" customHeight="1" x14ac:dyDescent="0.2">
      <c r="A64" s="1">
        <v>93367</v>
      </c>
      <c r="B64" s="2" t="s">
        <v>505</v>
      </c>
      <c r="C64" s="1" t="s">
        <v>207</v>
      </c>
      <c r="D64" s="1" t="s">
        <v>89</v>
      </c>
      <c r="E64" s="1"/>
      <c r="F64" s="1"/>
      <c r="G64" s="1"/>
      <c r="H64" s="1"/>
      <c r="I64" s="1"/>
      <c r="J64" s="13"/>
      <c r="K64" s="1"/>
      <c r="L64" s="1"/>
      <c r="M64" s="1"/>
      <c r="N64" s="2" t="s">
        <v>549</v>
      </c>
      <c r="O64" s="3">
        <v>44755</v>
      </c>
      <c r="P64" s="3"/>
      <c r="Q64" s="3">
        <v>44915</v>
      </c>
      <c r="R64" s="1"/>
      <c r="S64" s="1"/>
      <c r="T64" s="1" t="s">
        <v>453</v>
      </c>
      <c r="U64" s="1" t="s">
        <v>58</v>
      </c>
      <c r="V64" s="1"/>
      <c r="W64" s="1"/>
      <c r="X64" s="1">
        <v>122</v>
      </c>
      <c r="Y64" s="3">
        <v>44609</v>
      </c>
      <c r="Z64" s="1"/>
      <c r="AA64" s="1"/>
      <c r="AB64" s="1"/>
      <c r="AC64" s="1"/>
      <c r="AD64" s="4">
        <v>2800000</v>
      </c>
      <c r="AE64" s="1"/>
      <c r="AF64" s="1"/>
      <c r="AG64" s="1" t="s">
        <v>454</v>
      </c>
      <c r="AH64" s="1" t="s">
        <v>62</v>
      </c>
      <c r="AI64" s="1" t="s">
        <v>351</v>
      </c>
      <c r="AJ64" s="1" t="s">
        <v>455</v>
      </c>
      <c r="AK64" s="1"/>
      <c r="AL64" s="1"/>
    </row>
    <row r="65" spans="1:38" ht="45" customHeight="1" x14ac:dyDescent="0.2">
      <c r="A65" s="1">
        <v>93393</v>
      </c>
      <c r="B65" s="2" t="s">
        <v>505</v>
      </c>
      <c r="C65" s="1" t="s">
        <v>207</v>
      </c>
      <c r="D65" s="1" t="s">
        <v>89</v>
      </c>
      <c r="E65" s="1"/>
      <c r="F65" s="1"/>
      <c r="G65" s="1"/>
      <c r="H65" s="1"/>
      <c r="I65" s="1"/>
      <c r="J65" s="13"/>
      <c r="K65" s="1"/>
      <c r="L65" s="1"/>
      <c r="M65" s="1"/>
      <c r="N65" s="2" t="s">
        <v>550</v>
      </c>
      <c r="O65" s="3">
        <v>44755</v>
      </c>
      <c r="P65" s="3"/>
      <c r="Q65" s="3">
        <v>44915</v>
      </c>
      <c r="R65" s="1"/>
      <c r="S65" s="1"/>
      <c r="T65" s="1" t="s">
        <v>453</v>
      </c>
      <c r="U65" s="1" t="s">
        <v>58</v>
      </c>
      <c r="V65" s="1"/>
      <c r="W65" s="1"/>
      <c r="X65" s="1">
        <v>122</v>
      </c>
      <c r="Y65" s="3">
        <v>44609</v>
      </c>
      <c r="Z65" s="1"/>
      <c r="AA65" s="1"/>
      <c r="AB65" s="1"/>
      <c r="AC65" s="1"/>
      <c r="AD65" s="4">
        <v>5800000</v>
      </c>
      <c r="AE65" s="1"/>
      <c r="AF65" s="1"/>
      <c r="AG65" s="1" t="s">
        <v>454</v>
      </c>
      <c r="AH65" s="1" t="s">
        <v>62</v>
      </c>
      <c r="AI65" s="1" t="s">
        <v>351</v>
      </c>
      <c r="AJ65" s="1" t="s">
        <v>455</v>
      </c>
      <c r="AK65" s="1"/>
      <c r="AL65" s="1"/>
    </row>
    <row r="66" spans="1:38" ht="45" customHeight="1" x14ac:dyDescent="0.2">
      <c r="A66" s="1">
        <v>93368</v>
      </c>
      <c r="B66" s="2" t="s">
        <v>505</v>
      </c>
      <c r="C66" s="1" t="s">
        <v>207</v>
      </c>
      <c r="D66" s="1" t="s">
        <v>89</v>
      </c>
      <c r="E66" s="1"/>
      <c r="F66" s="1"/>
      <c r="G66" s="1"/>
      <c r="H66" s="1"/>
      <c r="I66" s="1"/>
      <c r="J66" s="13"/>
      <c r="K66" s="1"/>
      <c r="L66" s="1"/>
      <c r="M66" s="1"/>
      <c r="N66" s="2" t="s">
        <v>551</v>
      </c>
      <c r="O66" s="3">
        <v>44755</v>
      </c>
      <c r="P66" s="3"/>
      <c r="Q66" s="3">
        <v>44915</v>
      </c>
      <c r="R66" s="1"/>
      <c r="S66" s="1"/>
      <c r="T66" s="1" t="s">
        <v>453</v>
      </c>
      <c r="U66" s="1" t="s">
        <v>58</v>
      </c>
      <c r="V66" s="1"/>
      <c r="W66" s="1"/>
      <c r="X66" s="1">
        <v>122</v>
      </c>
      <c r="Y66" s="3">
        <v>44609</v>
      </c>
      <c r="Z66" s="1"/>
      <c r="AA66" s="1"/>
      <c r="AB66" s="1"/>
      <c r="AC66" s="1"/>
      <c r="AD66" s="4">
        <v>5800000</v>
      </c>
      <c r="AE66" s="1"/>
      <c r="AF66" s="1"/>
      <c r="AG66" s="1" t="s">
        <v>454</v>
      </c>
      <c r="AH66" s="1" t="s">
        <v>62</v>
      </c>
      <c r="AI66" s="1" t="s">
        <v>351</v>
      </c>
      <c r="AJ66" s="1" t="s">
        <v>455</v>
      </c>
      <c r="AK66" s="1"/>
      <c r="AL66" s="1"/>
    </row>
    <row r="67" spans="1:38" ht="45" customHeight="1" x14ac:dyDescent="0.2">
      <c r="A67" s="1">
        <v>93369</v>
      </c>
      <c r="B67" s="2" t="s">
        <v>505</v>
      </c>
      <c r="C67" s="1" t="s">
        <v>207</v>
      </c>
      <c r="D67" s="1" t="s">
        <v>89</v>
      </c>
      <c r="E67" s="1"/>
      <c r="F67" s="1"/>
      <c r="G67" s="1"/>
      <c r="H67" s="1"/>
      <c r="I67" s="1"/>
      <c r="J67" s="13"/>
      <c r="K67" s="1"/>
      <c r="L67" s="1"/>
      <c r="M67" s="1"/>
      <c r="N67" s="2" t="s">
        <v>552</v>
      </c>
      <c r="O67" s="3">
        <v>44755</v>
      </c>
      <c r="P67" s="3"/>
      <c r="Q67" s="3">
        <v>44915</v>
      </c>
      <c r="R67" s="1"/>
      <c r="S67" s="1"/>
      <c r="T67" s="1" t="s">
        <v>453</v>
      </c>
      <c r="U67" s="1" t="s">
        <v>58</v>
      </c>
      <c r="V67" s="1"/>
      <c r="W67" s="1"/>
      <c r="X67" s="1">
        <v>122</v>
      </c>
      <c r="Y67" s="3">
        <v>44609</v>
      </c>
      <c r="Z67" s="1"/>
      <c r="AA67" s="1"/>
      <c r="AB67" s="1"/>
      <c r="AC67" s="1"/>
      <c r="AD67" s="4">
        <v>6900000</v>
      </c>
      <c r="AE67" s="1"/>
      <c r="AF67" s="1"/>
      <c r="AG67" s="1" t="s">
        <v>454</v>
      </c>
      <c r="AH67" s="1" t="s">
        <v>62</v>
      </c>
      <c r="AI67" s="1" t="s">
        <v>351</v>
      </c>
      <c r="AJ67" s="1" t="s">
        <v>455</v>
      </c>
      <c r="AK67" s="1"/>
      <c r="AL67" s="1"/>
    </row>
    <row r="68" spans="1:38" ht="45" customHeight="1" x14ac:dyDescent="0.2">
      <c r="A68" s="1">
        <v>93370</v>
      </c>
      <c r="B68" s="2" t="s">
        <v>505</v>
      </c>
      <c r="C68" s="1" t="s">
        <v>207</v>
      </c>
      <c r="D68" s="1" t="s">
        <v>89</v>
      </c>
      <c r="E68" s="1"/>
      <c r="F68" s="1"/>
      <c r="G68" s="1"/>
      <c r="H68" s="1"/>
      <c r="I68" s="1"/>
      <c r="J68" s="13"/>
      <c r="K68" s="1"/>
      <c r="L68" s="1"/>
      <c r="M68" s="1"/>
      <c r="N68" s="2" t="s">
        <v>553</v>
      </c>
      <c r="O68" s="3">
        <v>44755</v>
      </c>
      <c r="P68" s="3"/>
      <c r="Q68" s="3">
        <v>44915</v>
      </c>
      <c r="R68" s="1"/>
      <c r="S68" s="1"/>
      <c r="T68" s="1" t="s">
        <v>453</v>
      </c>
      <c r="U68" s="1" t="s">
        <v>58</v>
      </c>
      <c r="V68" s="1"/>
      <c r="W68" s="1"/>
      <c r="X68" s="1">
        <v>122</v>
      </c>
      <c r="Y68" s="3">
        <v>44609</v>
      </c>
      <c r="Z68" s="1"/>
      <c r="AA68" s="1"/>
      <c r="AB68" s="1"/>
      <c r="AC68" s="1"/>
      <c r="AD68" s="4">
        <v>5600000</v>
      </c>
      <c r="AE68" s="1"/>
      <c r="AF68" s="1"/>
      <c r="AG68" s="1" t="s">
        <v>454</v>
      </c>
      <c r="AH68" s="1" t="s">
        <v>62</v>
      </c>
      <c r="AI68" s="1" t="s">
        <v>351</v>
      </c>
      <c r="AJ68" s="1" t="s">
        <v>455</v>
      </c>
      <c r="AK68" s="1"/>
      <c r="AL68" s="1"/>
    </row>
    <row r="69" spans="1:38" ht="45" customHeight="1" x14ac:dyDescent="0.2">
      <c r="A69" s="1">
        <v>93371</v>
      </c>
      <c r="B69" s="2" t="s">
        <v>505</v>
      </c>
      <c r="C69" s="1" t="s">
        <v>207</v>
      </c>
      <c r="D69" s="1" t="s">
        <v>89</v>
      </c>
      <c r="E69" s="1"/>
      <c r="F69" s="1"/>
      <c r="G69" s="1"/>
      <c r="H69" s="1"/>
      <c r="I69" s="1"/>
      <c r="J69" s="13"/>
      <c r="K69" s="1"/>
      <c r="L69" s="1"/>
      <c r="M69" s="1"/>
      <c r="N69" s="2" t="s">
        <v>554</v>
      </c>
      <c r="O69" s="3">
        <v>44755</v>
      </c>
      <c r="P69" s="3"/>
      <c r="Q69" s="3">
        <v>44915</v>
      </c>
      <c r="R69" s="1"/>
      <c r="S69" s="1"/>
      <c r="T69" s="1" t="s">
        <v>453</v>
      </c>
      <c r="U69" s="1" t="s">
        <v>58</v>
      </c>
      <c r="V69" s="1"/>
      <c r="W69" s="1"/>
      <c r="X69" s="1">
        <v>122</v>
      </c>
      <c r="Y69" s="3">
        <v>44609</v>
      </c>
      <c r="Z69" s="1"/>
      <c r="AA69" s="1"/>
      <c r="AB69" s="1"/>
      <c r="AC69" s="1"/>
      <c r="AD69" s="4">
        <v>2800000</v>
      </c>
      <c r="AE69" s="1"/>
      <c r="AF69" s="1"/>
      <c r="AG69" s="1" t="s">
        <v>454</v>
      </c>
      <c r="AH69" s="1" t="s">
        <v>62</v>
      </c>
      <c r="AI69" s="1" t="s">
        <v>351</v>
      </c>
      <c r="AJ69" s="1" t="s">
        <v>455</v>
      </c>
      <c r="AK69" s="1"/>
      <c r="AL69" s="1"/>
    </row>
    <row r="70" spans="1:38" ht="45" customHeight="1" x14ac:dyDescent="0.2">
      <c r="A70" s="1">
        <v>93359</v>
      </c>
      <c r="B70" s="2" t="s">
        <v>505</v>
      </c>
      <c r="C70" s="1" t="s">
        <v>207</v>
      </c>
      <c r="D70" s="1" t="s">
        <v>89</v>
      </c>
      <c r="E70" s="1"/>
      <c r="F70" s="1"/>
      <c r="G70" s="1"/>
      <c r="H70" s="1"/>
      <c r="I70" s="1"/>
      <c r="J70" s="13"/>
      <c r="K70" s="1"/>
      <c r="L70" s="1"/>
      <c r="M70" s="1"/>
      <c r="N70" s="2" t="s">
        <v>555</v>
      </c>
      <c r="O70" s="3">
        <v>44755</v>
      </c>
      <c r="P70" s="3"/>
      <c r="Q70" s="3">
        <v>44915</v>
      </c>
      <c r="R70" s="1"/>
      <c r="S70" s="1"/>
      <c r="T70" s="1" t="s">
        <v>453</v>
      </c>
      <c r="U70" s="1" t="s">
        <v>58</v>
      </c>
      <c r="V70" s="1"/>
      <c r="W70" s="1"/>
      <c r="X70" s="1">
        <v>122</v>
      </c>
      <c r="Y70" s="3">
        <v>44609</v>
      </c>
      <c r="Z70" s="1"/>
      <c r="AA70" s="1"/>
      <c r="AB70" s="1"/>
      <c r="AC70" s="1"/>
      <c r="AD70" s="4">
        <v>20000000</v>
      </c>
      <c r="AE70" s="1"/>
      <c r="AF70" s="1"/>
      <c r="AG70" s="1" t="s">
        <v>454</v>
      </c>
      <c r="AH70" s="1" t="s">
        <v>62</v>
      </c>
      <c r="AI70" s="1" t="s">
        <v>351</v>
      </c>
      <c r="AJ70" s="1" t="s">
        <v>455</v>
      </c>
      <c r="AK70" s="1"/>
      <c r="AL70" s="1"/>
    </row>
    <row r="71" spans="1:38" ht="45" customHeight="1" x14ac:dyDescent="0.2">
      <c r="A71" s="1">
        <v>93394</v>
      </c>
      <c r="B71" s="2" t="s">
        <v>556</v>
      </c>
      <c r="C71" s="1" t="s">
        <v>207</v>
      </c>
      <c r="D71" s="1" t="s">
        <v>89</v>
      </c>
      <c r="E71" s="1"/>
      <c r="F71" s="1"/>
      <c r="G71" s="1"/>
      <c r="H71" s="1"/>
      <c r="I71" s="1"/>
      <c r="J71" s="13"/>
      <c r="K71" s="1"/>
      <c r="L71" s="1"/>
      <c r="M71" s="1"/>
      <c r="N71" s="2" t="s">
        <v>557</v>
      </c>
      <c r="O71" s="3">
        <v>44755</v>
      </c>
      <c r="P71" s="3"/>
      <c r="Q71" s="3">
        <v>44915</v>
      </c>
      <c r="R71" s="1"/>
      <c r="S71" s="1"/>
      <c r="T71" s="1" t="s">
        <v>453</v>
      </c>
      <c r="U71" s="1" t="s">
        <v>58</v>
      </c>
      <c r="V71" s="1"/>
      <c r="W71" s="1"/>
      <c r="X71" s="1">
        <v>122</v>
      </c>
      <c r="Y71" s="3">
        <v>44609</v>
      </c>
      <c r="Z71" s="1"/>
      <c r="AA71" s="1"/>
      <c r="AB71" s="1"/>
      <c r="AC71" s="1"/>
      <c r="AD71" s="4">
        <v>12500000</v>
      </c>
      <c r="AE71" s="1"/>
      <c r="AF71" s="1"/>
      <c r="AG71" s="1" t="s">
        <v>454</v>
      </c>
      <c r="AH71" s="1" t="s">
        <v>62</v>
      </c>
      <c r="AI71" s="1" t="s">
        <v>351</v>
      </c>
      <c r="AJ71" s="1" t="s">
        <v>455</v>
      </c>
      <c r="AK71" s="1"/>
      <c r="AL71" s="1"/>
    </row>
    <row r="72" spans="1:38" ht="45" customHeight="1" x14ac:dyDescent="0.2">
      <c r="A72" s="1">
        <v>93360</v>
      </c>
      <c r="B72" s="2" t="s">
        <v>505</v>
      </c>
      <c r="C72" s="1" t="s">
        <v>207</v>
      </c>
      <c r="D72" s="1" t="s">
        <v>89</v>
      </c>
      <c r="E72" s="1"/>
      <c r="F72" s="1"/>
      <c r="G72" s="1"/>
      <c r="H72" s="1"/>
      <c r="I72" s="1"/>
      <c r="J72" s="13"/>
      <c r="K72" s="1"/>
      <c r="L72" s="1"/>
      <c r="M72" s="1"/>
      <c r="N72" s="2" t="s">
        <v>558</v>
      </c>
      <c r="O72" s="3">
        <v>44755</v>
      </c>
      <c r="P72" s="3"/>
      <c r="Q72" s="3">
        <v>44915</v>
      </c>
      <c r="R72" s="1"/>
      <c r="S72" s="1"/>
      <c r="T72" s="1" t="s">
        <v>453</v>
      </c>
      <c r="U72" s="1" t="s">
        <v>58</v>
      </c>
      <c r="V72" s="1"/>
      <c r="W72" s="1"/>
      <c r="X72" s="1">
        <v>122</v>
      </c>
      <c r="Y72" s="3">
        <v>44609</v>
      </c>
      <c r="Z72" s="1"/>
      <c r="AA72" s="1"/>
      <c r="AB72" s="1"/>
      <c r="AC72" s="1"/>
      <c r="AD72" s="4">
        <v>8700000</v>
      </c>
      <c r="AE72" s="1"/>
      <c r="AF72" s="1"/>
      <c r="AG72" s="1" t="s">
        <v>454</v>
      </c>
      <c r="AH72" s="1" t="s">
        <v>62</v>
      </c>
      <c r="AI72" s="1" t="s">
        <v>351</v>
      </c>
      <c r="AJ72" s="1" t="s">
        <v>455</v>
      </c>
      <c r="AK72" s="1"/>
      <c r="AL72" s="1"/>
    </row>
    <row r="73" spans="1:38" ht="45" customHeight="1" x14ac:dyDescent="0.2">
      <c r="A73" s="1">
        <v>93361</v>
      </c>
      <c r="B73" s="2" t="s">
        <v>505</v>
      </c>
      <c r="C73" s="1" t="s">
        <v>207</v>
      </c>
      <c r="D73" s="1" t="s">
        <v>89</v>
      </c>
      <c r="E73" s="1"/>
      <c r="F73" s="1"/>
      <c r="G73" s="1"/>
      <c r="H73" s="1"/>
      <c r="I73" s="1"/>
      <c r="J73" s="13"/>
      <c r="K73" s="1"/>
      <c r="L73" s="1"/>
      <c r="M73" s="1"/>
      <c r="N73" s="2" t="s">
        <v>559</v>
      </c>
      <c r="O73" s="3">
        <v>44755</v>
      </c>
      <c r="P73" s="3"/>
      <c r="Q73" s="3">
        <v>44915</v>
      </c>
      <c r="R73" s="1"/>
      <c r="S73" s="1"/>
      <c r="T73" s="1" t="s">
        <v>453</v>
      </c>
      <c r="U73" s="1" t="s">
        <v>58</v>
      </c>
      <c r="V73" s="1"/>
      <c r="W73" s="1"/>
      <c r="X73" s="1">
        <v>122</v>
      </c>
      <c r="Y73" s="3">
        <v>44609</v>
      </c>
      <c r="Z73" s="1"/>
      <c r="AA73" s="1"/>
      <c r="AB73" s="1"/>
      <c r="AC73" s="1"/>
      <c r="AD73" s="4">
        <v>5800000</v>
      </c>
      <c r="AE73" s="1"/>
      <c r="AF73" s="1"/>
      <c r="AG73" s="1" t="s">
        <v>454</v>
      </c>
      <c r="AH73" s="1" t="s">
        <v>62</v>
      </c>
      <c r="AI73" s="1" t="s">
        <v>351</v>
      </c>
      <c r="AJ73" s="1" t="s">
        <v>455</v>
      </c>
      <c r="AK73" s="1"/>
      <c r="AL73" s="1"/>
    </row>
    <row r="74" spans="1:38" ht="45" customHeight="1" x14ac:dyDescent="0.2">
      <c r="A74" s="1">
        <v>93362</v>
      </c>
      <c r="B74" s="2" t="s">
        <v>505</v>
      </c>
      <c r="C74" s="1" t="s">
        <v>207</v>
      </c>
      <c r="D74" s="1" t="s">
        <v>89</v>
      </c>
      <c r="E74" s="1"/>
      <c r="F74" s="1"/>
      <c r="G74" s="1"/>
      <c r="H74" s="1"/>
      <c r="I74" s="1"/>
      <c r="J74" s="13"/>
      <c r="K74" s="1"/>
      <c r="L74" s="1"/>
      <c r="M74" s="1"/>
      <c r="N74" s="2" t="s">
        <v>560</v>
      </c>
      <c r="O74" s="3">
        <v>44755</v>
      </c>
      <c r="P74" s="3"/>
      <c r="Q74" s="3">
        <v>44915</v>
      </c>
      <c r="R74" s="1"/>
      <c r="S74" s="1"/>
      <c r="T74" s="1" t="s">
        <v>453</v>
      </c>
      <c r="U74" s="1" t="s">
        <v>58</v>
      </c>
      <c r="V74" s="1"/>
      <c r="W74" s="1"/>
      <c r="X74" s="1">
        <v>122</v>
      </c>
      <c r="Y74" s="3">
        <v>44609</v>
      </c>
      <c r="Z74" s="1"/>
      <c r="AA74" s="1"/>
      <c r="AB74" s="1"/>
      <c r="AC74" s="1"/>
      <c r="AD74" s="4">
        <v>6900000</v>
      </c>
      <c r="AE74" s="1"/>
      <c r="AF74" s="1"/>
      <c r="AG74" s="1" t="s">
        <v>454</v>
      </c>
      <c r="AH74" s="1" t="s">
        <v>62</v>
      </c>
      <c r="AI74" s="1" t="s">
        <v>351</v>
      </c>
      <c r="AJ74" s="1" t="s">
        <v>455</v>
      </c>
      <c r="AK74" s="1"/>
      <c r="AL74" s="1"/>
    </row>
    <row r="75" spans="1:38" ht="45" customHeight="1" x14ac:dyDescent="0.2">
      <c r="A75" s="1">
        <v>93363</v>
      </c>
      <c r="B75" s="2" t="s">
        <v>505</v>
      </c>
      <c r="C75" s="1" t="s">
        <v>207</v>
      </c>
      <c r="D75" s="1" t="s">
        <v>89</v>
      </c>
      <c r="E75" s="1"/>
      <c r="F75" s="1"/>
      <c r="G75" s="1"/>
      <c r="H75" s="1"/>
      <c r="I75" s="1"/>
      <c r="J75" s="13"/>
      <c r="K75" s="1"/>
      <c r="L75" s="1"/>
      <c r="M75" s="1"/>
      <c r="N75" s="2" t="s">
        <v>561</v>
      </c>
      <c r="O75" s="3">
        <v>44755</v>
      </c>
      <c r="P75" s="3"/>
      <c r="Q75" s="3">
        <v>44915</v>
      </c>
      <c r="R75" s="1"/>
      <c r="S75" s="1"/>
      <c r="T75" s="1" t="s">
        <v>453</v>
      </c>
      <c r="U75" s="1" t="s">
        <v>58</v>
      </c>
      <c r="V75" s="1"/>
      <c r="W75" s="1"/>
      <c r="X75" s="1">
        <v>122</v>
      </c>
      <c r="Y75" s="3">
        <v>44609</v>
      </c>
      <c r="Z75" s="1"/>
      <c r="AA75" s="1"/>
      <c r="AB75" s="1"/>
      <c r="AC75" s="1"/>
      <c r="AD75" s="4">
        <v>13800000</v>
      </c>
      <c r="AE75" s="1"/>
      <c r="AF75" s="1"/>
      <c r="AG75" s="1" t="s">
        <v>454</v>
      </c>
      <c r="AH75" s="1" t="s">
        <v>62</v>
      </c>
      <c r="AI75" s="1" t="s">
        <v>351</v>
      </c>
      <c r="AJ75" s="1" t="s">
        <v>455</v>
      </c>
      <c r="AK75" s="1"/>
      <c r="AL75" s="1"/>
    </row>
    <row r="76" spans="1:38" ht="45" customHeight="1" x14ac:dyDescent="0.2">
      <c r="A76" s="1">
        <v>93364</v>
      </c>
      <c r="B76" s="2" t="s">
        <v>505</v>
      </c>
      <c r="C76" s="1" t="s">
        <v>207</v>
      </c>
      <c r="D76" s="1" t="s">
        <v>89</v>
      </c>
      <c r="E76" s="1"/>
      <c r="F76" s="1"/>
      <c r="G76" s="1"/>
      <c r="H76" s="1"/>
      <c r="I76" s="1"/>
      <c r="J76" s="13"/>
      <c r="K76" s="1"/>
      <c r="L76" s="1"/>
      <c r="M76" s="1"/>
      <c r="N76" s="2" t="s">
        <v>562</v>
      </c>
      <c r="O76" s="3">
        <v>44755</v>
      </c>
      <c r="P76" s="3"/>
      <c r="Q76" s="3">
        <v>44915</v>
      </c>
      <c r="R76" s="1"/>
      <c r="S76" s="1"/>
      <c r="T76" s="1" t="s">
        <v>453</v>
      </c>
      <c r="U76" s="1" t="s">
        <v>58</v>
      </c>
      <c r="V76" s="1"/>
      <c r="W76" s="1"/>
      <c r="X76" s="1">
        <v>122</v>
      </c>
      <c r="Y76" s="3">
        <v>44609</v>
      </c>
      <c r="Z76" s="1"/>
      <c r="AA76" s="1"/>
      <c r="AB76" s="1"/>
      <c r="AC76" s="1"/>
      <c r="AD76" s="4">
        <v>2500000</v>
      </c>
      <c r="AE76" s="1"/>
      <c r="AF76" s="1"/>
      <c r="AG76" s="1" t="s">
        <v>454</v>
      </c>
      <c r="AH76" s="1" t="s">
        <v>62</v>
      </c>
      <c r="AI76" s="1" t="s">
        <v>351</v>
      </c>
      <c r="AJ76" s="1" t="s">
        <v>455</v>
      </c>
      <c r="AK76" s="1"/>
      <c r="AL76" s="1"/>
    </row>
    <row r="77" spans="1:38" ht="45" customHeight="1" x14ac:dyDescent="0.2">
      <c r="A77" s="1">
        <v>95572</v>
      </c>
      <c r="B77" s="2" t="s">
        <v>563</v>
      </c>
      <c r="C77" s="1" t="s">
        <v>207</v>
      </c>
      <c r="D77" s="1" t="s">
        <v>89</v>
      </c>
      <c r="E77" s="1"/>
      <c r="F77" s="1"/>
      <c r="G77" s="1"/>
      <c r="H77" s="1"/>
      <c r="I77" s="1"/>
      <c r="J77" s="13"/>
      <c r="K77" s="1"/>
      <c r="L77" s="1"/>
      <c r="M77" s="1"/>
      <c r="N77" s="2" t="s">
        <v>564</v>
      </c>
      <c r="O77" s="3">
        <v>44809</v>
      </c>
      <c r="P77" s="3"/>
      <c r="Q77" s="3">
        <v>44841</v>
      </c>
      <c r="R77" s="1"/>
      <c r="S77" s="1"/>
      <c r="T77" s="1" t="s">
        <v>453</v>
      </c>
      <c r="U77" s="1" t="s">
        <v>58</v>
      </c>
      <c r="V77" s="1"/>
      <c r="W77" s="1"/>
      <c r="X77" s="1"/>
      <c r="Y77" s="3"/>
      <c r="Z77" s="1"/>
      <c r="AA77" s="1"/>
      <c r="AB77" s="1"/>
      <c r="AC77" s="1"/>
      <c r="AD77" s="4">
        <v>107142172</v>
      </c>
      <c r="AE77" s="1"/>
      <c r="AF77" s="1"/>
      <c r="AG77" s="1"/>
      <c r="AH77" s="1"/>
      <c r="AI77" s="1"/>
      <c r="AJ77" s="1"/>
      <c r="AK77" s="1"/>
      <c r="AL77" s="1"/>
    </row>
    <row r="78" spans="1:38" ht="15" customHeight="1" x14ac:dyDescent="0.2">
      <c r="AD78" s="4">
        <v>0</v>
      </c>
    </row>
    <row r="79" spans="1:38" ht="15" customHeight="1" x14ac:dyDescent="0.2">
      <c r="AD79" s="4">
        <v>0</v>
      </c>
    </row>
    <row r="80" spans="1:38" ht="15" customHeight="1" x14ac:dyDescent="0.2">
      <c r="AD80" s="4">
        <v>0</v>
      </c>
    </row>
    <row r="81" spans="30:30" ht="15" customHeight="1" x14ac:dyDescent="0.2">
      <c r="AD81" s="4">
        <v>0</v>
      </c>
    </row>
    <row r="82" spans="30:30" ht="15" customHeight="1" x14ac:dyDescent="0.2">
      <c r="AD82" s="4">
        <v>0</v>
      </c>
    </row>
    <row r="83" spans="30:30" ht="15" customHeight="1" x14ac:dyDescent="0.2">
      <c r="AD83" s="4">
        <v>0</v>
      </c>
    </row>
  </sheetData>
  <autoFilter ref="A1:AL83"/>
  <pageMargins left="0" right="0" top="0" bottom="0" header="0" footer="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60"/>
  <sheetViews>
    <sheetView tabSelected="1" workbookViewId="0">
      <pane xSplit="5" ySplit="1" topLeftCell="F2" activePane="bottomRight" state="frozen"/>
      <selection pane="topRight" activeCell="F1" sqref="F1"/>
      <selection pane="bottomLeft" activeCell="A2" sqref="A2"/>
      <selection pane="bottomRight"/>
    </sheetView>
  </sheetViews>
  <sheetFormatPr baseColWidth="10" defaultColWidth="12.625" defaultRowHeight="15" customHeight="1" x14ac:dyDescent="0.2"/>
  <cols>
    <col min="1" max="1" width="6.375" style="11" customWidth="1"/>
    <col min="2" max="2" width="14.625" style="11" customWidth="1"/>
    <col min="3" max="3" width="7.125" style="11" customWidth="1"/>
    <col min="4" max="4" width="8.375" style="11" customWidth="1"/>
    <col min="5" max="5" width="15" style="11" customWidth="1"/>
    <col min="6" max="6" width="12.5" style="11" customWidth="1"/>
    <col min="7" max="7" width="13" style="11" customWidth="1"/>
    <col min="8" max="8" width="13.375" style="11" customWidth="1"/>
    <col min="9" max="9" width="6.625" style="11" customWidth="1"/>
    <col min="10" max="10" width="18" style="11" customWidth="1"/>
    <col min="11" max="11" width="17.75" style="11" customWidth="1"/>
    <col min="12" max="12" width="13.5" style="11" customWidth="1"/>
    <col min="13" max="15" width="11.875" style="11" customWidth="1"/>
    <col min="16" max="16" width="38.5" style="38" customWidth="1"/>
    <col min="17" max="17" width="15.125" style="11" customWidth="1"/>
    <col min="18" max="18" width="15.125" style="29" customWidth="1"/>
    <col min="19" max="19" width="18.875" style="29" customWidth="1"/>
    <col min="20" max="20" width="16.25" style="11" customWidth="1"/>
    <col min="21" max="21" width="16" style="11" customWidth="1"/>
    <col min="22" max="22" width="17.25" style="11" customWidth="1"/>
    <col min="23" max="23" width="20.75" style="11" customWidth="1"/>
    <col min="24" max="25" width="21.5" style="11" customWidth="1"/>
    <col min="26" max="26" width="14.25" style="11" customWidth="1"/>
    <col min="27" max="27" width="14.5" style="11" customWidth="1"/>
    <col min="28" max="28" width="15.125" style="11" customWidth="1"/>
    <col min="29" max="29" width="17.25" style="11" customWidth="1"/>
    <col min="30" max="30" width="25.75" style="11" customWidth="1"/>
    <col min="31" max="31" width="23.75" style="11" customWidth="1"/>
    <col min="32" max="32" width="21.5" style="11" customWidth="1"/>
    <col min="33" max="33" width="14" style="11" customWidth="1"/>
    <col min="34" max="34" width="14.125" style="11" customWidth="1"/>
    <col min="35" max="35" width="17.25" style="11" customWidth="1"/>
    <col min="36" max="37" width="18.625" style="11" customWidth="1"/>
    <col min="38" max="38" width="14.25" style="11" hidden="1" customWidth="1"/>
    <col min="39" max="39" width="13.375" style="11" hidden="1" customWidth="1"/>
    <col min="40" max="40" width="15.75" style="11" hidden="1" customWidth="1"/>
    <col min="41" max="41" width="20.625" style="11" hidden="1" customWidth="1"/>
    <col min="42" max="42" width="18.125" style="11" customWidth="1"/>
    <col min="43" max="43" width="17.75" style="11" customWidth="1"/>
    <col min="44" max="44" width="17" style="11" customWidth="1"/>
    <col min="45" max="46" width="13.125" style="33" bestFit="1" customWidth="1"/>
    <col min="47" max="16384" width="12.625" style="11"/>
  </cols>
  <sheetData>
    <row r="1" spans="1:46" ht="27" x14ac:dyDescent="0.2">
      <c r="A1" s="1" t="s">
        <v>565</v>
      </c>
      <c r="B1" s="15" t="s">
        <v>1</v>
      </c>
      <c r="C1" s="1" t="s">
        <v>2</v>
      </c>
      <c r="D1" s="15" t="s">
        <v>3</v>
      </c>
      <c r="E1" s="15" t="s">
        <v>4</v>
      </c>
      <c r="F1" s="15" t="s">
        <v>5</v>
      </c>
      <c r="G1" s="21" t="s">
        <v>6</v>
      </c>
      <c r="H1" s="15" t="s">
        <v>7</v>
      </c>
      <c r="I1" s="22" t="s">
        <v>8</v>
      </c>
      <c r="J1" s="15" t="s">
        <v>9</v>
      </c>
      <c r="K1" s="15" t="s">
        <v>14</v>
      </c>
      <c r="L1" s="15" t="s">
        <v>15</v>
      </c>
      <c r="M1" s="15" t="s">
        <v>16</v>
      </c>
      <c r="N1" s="15" t="s">
        <v>17</v>
      </c>
      <c r="O1" s="15" t="s">
        <v>18</v>
      </c>
      <c r="P1" s="15" t="s">
        <v>19</v>
      </c>
      <c r="Q1" s="15" t="s">
        <v>20</v>
      </c>
      <c r="R1" s="15" t="s">
        <v>21</v>
      </c>
      <c r="S1" s="15" t="s">
        <v>22</v>
      </c>
      <c r="T1" s="15" t="s">
        <v>23</v>
      </c>
      <c r="U1" s="15" t="s">
        <v>24</v>
      </c>
      <c r="V1" s="15" t="s">
        <v>25</v>
      </c>
      <c r="W1" s="15" t="s">
        <v>26</v>
      </c>
      <c r="X1" s="15" t="s">
        <v>566</v>
      </c>
      <c r="Y1" s="15" t="s">
        <v>28</v>
      </c>
      <c r="Z1" s="15" t="s">
        <v>29</v>
      </c>
      <c r="AA1" s="23" t="s">
        <v>30</v>
      </c>
      <c r="AB1" s="15" t="s">
        <v>31</v>
      </c>
      <c r="AC1" s="15" t="s">
        <v>32</v>
      </c>
      <c r="AD1" s="15" t="s">
        <v>33</v>
      </c>
      <c r="AE1" s="15" t="s">
        <v>34</v>
      </c>
      <c r="AF1" s="1" t="s">
        <v>35</v>
      </c>
      <c r="AG1" s="15" t="s">
        <v>36</v>
      </c>
      <c r="AH1" s="15" t="s">
        <v>37</v>
      </c>
      <c r="AI1" s="22" t="s">
        <v>38</v>
      </c>
      <c r="AJ1" s="22" t="s">
        <v>39</v>
      </c>
      <c r="AK1" s="22" t="s">
        <v>567</v>
      </c>
      <c r="AL1" s="15" t="s">
        <v>40</v>
      </c>
      <c r="AM1" s="15" t="s">
        <v>41</v>
      </c>
      <c r="AN1" s="15" t="s">
        <v>42</v>
      </c>
      <c r="AO1" s="22" t="s">
        <v>43</v>
      </c>
      <c r="AP1" s="15" t="s">
        <v>44</v>
      </c>
      <c r="AQ1" s="15" t="s">
        <v>46</v>
      </c>
      <c r="AR1" s="15" t="s">
        <v>47</v>
      </c>
    </row>
    <row r="2" spans="1:46" ht="91.5" customHeight="1" x14ac:dyDescent="0.2">
      <c r="A2" s="1" t="s">
        <v>568</v>
      </c>
      <c r="B2" s="2" t="s">
        <v>569</v>
      </c>
      <c r="C2" s="1" t="s">
        <v>207</v>
      </c>
      <c r="D2" s="1" t="s">
        <v>570</v>
      </c>
      <c r="E2" s="13">
        <v>900199694</v>
      </c>
      <c r="F2" s="1">
        <v>0</v>
      </c>
      <c r="G2" s="1" t="s">
        <v>55</v>
      </c>
      <c r="H2" s="1" t="s">
        <v>55</v>
      </c>
      <c r="I2" s="1" t="s">
        <v>55</v>
      </c>
      <c r="J2" s="1" t="s">
        <v>571</v>
      </c>
      <c r="K2" s="5" t="s">
        <v>320</v>
      </c>
      <c r="L2" s="1" t="s">
        <v>572</v>
      </c>
      <c r="M2" s="1" t="s">
        <v>573</v>
      </c>
      <c r="N2" s="1" t="s">
        <v>55</v>
      </c>
      <c r="O2" s="1">
        <v>84101601</v>
      </c>
      <c r="P2" s="2" t="s">
        <v>574</v>
      </c>
      <c r="Q2" s="12"/>
      <c r="R2" s="3">
        <v>44763</v>
      </c>
      <c r="S2" s="3">
        <v>44767</v>
      </c>
      <c r="T2" s="3">
        <v>44917</v>
      </c>
      <c r="U2" s="3"/>
      <c r="V2" s="3"/>
      <c r="W2" s="1" t="str">
        <f ca="1">IF(TODAY()&lt;T2,"VIGENTE","TERMINADO")</f>
        <v>VIGENTE</v>
      </c>
      <c r="X2" s="1"/>
      <c r="Y2" s="1" t="s">
        <v>58</v>
      </c>
      <c r="Z2" s="1" t="s">
        <v>575</v>
      </c>
      <c r="AA2" s="14" t="s">
        <v>576</v>
      </c>
      <c r="AB2" s="1">
        <v>8122</v>
      </c>
      <c r="AC2" s="3">
        <v>44700</v>
      </c>
      <c r="AD2" s="1" t="s">
        <v>357</v>
      </c>
      <c r="AE2" s="1" t="s">
        <v>577</v>
      </c>
      <c r="AF2" s="1" t="s">
        <v>59</v>
      </c>
      <c r="AG2" s="1">
        <v>59122</v>
      </c>
      <c r="AH2" s="3">
        <v>44767</v>
      </c>
      <c r="AI2" s="4">
        <v>285714285</v>
      </c>
      <c r="AJ2" s="4">
        <v>200000000</v>
      </c>
      <c r="AK2" s="4">
        <f>AI2-AJ2</f>
        <v>85714285</v>
      </c>
      <c r="AL2" s="3"/>
      <c r="AM2" s="3"/>
      <c r="AN2" s="3"/>
      <c r="AO2" s="4"/>
      <c r="AP2" s="4">
        <f t="shared" ref="AP2:AP8" si="0">AI2+AO2</f>
        <v>285714285</v>
      </c>
      <c r="AQ2" s="1" t="s">
        <v>578</v>
      </c>
      <c r="AR2" s="1" t="s">
        <v>61</v>
      </c>
    </row>
    <row r="3" spans="1:46" ht="45" customHeight="1" x14ac:dyDescent="0.2">
      <c r="A3" s="1" t="s">
        <v>579</v>
      </c>
      <c r="B3" s="2" t="s">
        <v>580</v>
      </c>
      <c r="C3" s="1" t="s">
        <v>207</v>
      </c>
      <c r="D3" s="1" t="s">
        <v>570</v>
      </c>
      <c r="E3" s="13">
        <v>800252821</v>
      </c>
      <c r="F3" s="1">
        <v>3</v>
      </c>
      <c r="G3" s="1" t="s">
        <v>55</v>
      </c>
      <c r="H3" s="1" t="s">
        <v>55</v>
      </c>
      <c r="I3" s="1" t="s">
        <v>55</v>
      </c>
      <c r="J3" s="1" t="s">
        <v>581</v>
      </c>
      <c r="K3" s="5" t="s">
        <v>320</v>
      </c>
      <c r="L3" s="1" t="s">
        <v>582</v>
      </c>
      <c r="M3" s="1" t="s">
        <v>573</v>
      </c>
      <c r="N3" s="1" t="s">
        <v>55</v>
      </c>
      <c r="O3" s="1">
        <v>84101601</v>
      </c>
      <c r="P3" s="2" t="s">
        <v>583</v>
      </c>
      <c r="Q3" s="3"/>
      <c r="R3" s="3">
        <v>44767</v>
      </c>
      <c r="S3" s="3">
        <v>44768</v>
      </c>
      <c r="T3" s="3">
        <v>44911</v>
      </c>
      <c r="U3" s="3"/>
      <c r="V3" s="1"/>
      <c r="W3" s="1" t="str">
        <f t="shared" ref="W3:W7" ca="1" si="1">IF(TODAY()&lt;T3,"VIGENTE","TERMINADO")</f>
        <v>VIGENTE</v>
      </c>
      <c r="X3" s="1"/>
      <c r="Y3" s="1" t="s">
        <v>58</v>
      </c>
      <c r="Z3" s="1" t="s">
        <v>333</v>
      </c>
      <c r="AA3" s="14" t="s">
        <v>576</v>
      </c>
      <c r="AB3" s="1">
        <v>8222</v>
      </c>
      <c r="AC3" s="3">
        <v>44700</v>
      </c>
      <c r="AD3" s="1" t="s">
        <v>357</v>
      </c>
      <c r="AE3" s="1" t="s">
        <v>577</v>
      </c>
      <c r="AF3" s="1" t="s">
        <v>59</v>
      </c>
      <c r="AG3" s="1">
        <v>59222</v>
      </c>
      <c r="AH3" s="3">
        <v>44767</v>
      </c>
      <c r="AI3" s="4">
        <v>713411428</v>
      </c>
      <c r="AJ3" s="4">
        <v>499388000</v>
      </c>
      <c r="AK3" s="4">
        <f>AI3-AJ3</f>
        <v>214023428</v>
      </c>
      <c r="AL3" s="3"/>
      <c r="AM3" s="3"/>
      <c r="AN3" s="1"/>
      <c r="AO3" s="4"/>
      <c r="AP3" s="4">
        <f t="shared" si="0"/>
        <v>713411428</v>
      </c>
      <c r="AQ3" s="1" t="s">
        <v>584</v>
      </c>
      <c r="AR3" s="1" t="s">
        <v>61</v>
      </c>
    </row>
    <row r="4" spans="1:46" s="29" customFormat="1" ht="45" customHeight="1" x14ac:dyDescent="0.2">
      <c r="A4" s="1" t="s">
        <v>585</v>
      </c>
      <c r="B4" s="2" t="s">
        <v>586</v>
      </c>
      <c r="C4" s="1" t="s">
        <v>207</v>
      </c>
      <c r="D4" s="1" t="s">
        <v>570</v>
      </c>
      <c r="E4" s="13">
        <v>890314970</v>
      </c>
      <c r="F4" s="1">
        <v>7</v>
      </c>
      <c r="G4" s="1" t="s">
        <v>55</v>
      </c>
      <c r="H4" s="1" t="s">
        <v>55</v>
      </c>
      <c r="I4" s="1" t="s">
        <v>55</v>
      </c>
      <c r="J4" s="1" t="s">
        <v>587</v>
      </c>
      <c r="K4" s="5" t="s">
        <v>320</v>
      </c>
      <c r="L4" s="1" t="s">
        <v>588</v>
      </c>
      <c r="M4" s="1" t="s">
        <v>573</v>
      </c>
      <c r="N4" s="1" t="s">
        <v>55</v>
      </c>
      <c r="O4" s="1">
        <v>84101601</v>
      </c>
      <c r="P4" s="2" t="s">
        <v>589</v>
      </c>
      <c r="Q4" s="3"/>
      <c r="R4" s="3">
        <v>44771</v>
      </c>
      <c r="S4" s="3">
        <v>44776</v>
      </c>
      <c r="T4" s="3">
        <v>44912</v>
      </c>
      <c r="U4" s="3"/>
      <c r="V4" s="1"/>
      <c r="W4" s="1" t="str">
        <f t="shared" ca="1" si="1"/>
        <v>VIGENTE</v>
      </c>
      <c r="X4" s="1"/>
      <c r="Y4" s="1" t="s">
        <v>58</v>
      </c>
      <c r="Z4" s="1" t="s">
        <v>590</v>
      </c>
      <c r="AA4" s="14" t="s">
        <v>591</v>
      </c>
      <c r="AB4" s="1">
        <v>8922</v>
      </c>
      <c r="AC4" s="3">
        <v>44740</v>
      </c>
      <c r="AD4" s="1" t="s">
        <v>357</v>
      </c>
      <c r="AE4" s="1" t="s">
        <v>577</v>
      </c>
      <c r="AF4" s="1" t="s">
        <v>59</v>
      </c>
      <c r="AG4" s="1">
        <v>62522</v>
      </c>
      <c r="AH4" s="3">
        <v>44771</v>
      </c>
      <c r="AI4" s="4">
        <v>317989032</v>
      </c>
      <c r="AJ4" s="4">
        <v>221595100</v>
      </c>
      <c r="AK4" s="4">
        <f t="shared" ref="AK4:AK8" si="2">AI4-AJ4</f>
        <v>96393932</v>
      </c>
      <c r="AL4" s="3"/>
      <c r="AM4" s="3"/>
      <c r="AN4" s="1"/>
      <c r="AO4" s="4"/>
      <c r="AP4" s="4">
        <f t="shared" si="0"/>
        <v>317989032</v>
      </c>
      <c r="AQ4" s="1" t="s">
        <v>592</v>
      </c>
      <c r="AR4" s="1" t="s">
        <v>61</v>
      </c>
      <c r="AS4" s="35"/>
      <c r="AT4" s="35"/>
    </row>
    <row r="5" spans="1:46" ht="51.75" customHeight="1" x14ac:dyDescent="0.2">
      <c r="A5" s="1" t="s">
        <v>593</v>
      </c>
      <c r="B5" s="2" t="s">
        <v>594</v>
      </c>
      <c r="C5" s="1" t="s">
        <v>207</v>
      </c>
      <c r="D5" s="1" t="s">
        <v>570</v>
      </c>
      <c r="E5" s="13">
        <v>900003825</v>
      </c>
      <c r="F5" s="1">
        <v>8</v>
      </c>
      <c r="G5" s="1" t="s">
        <v>55</v>
      </c>
      <c r="H5" s="1" t="s">
        <v>55</v>
      </c>
      <c r="I5" s="1" t="s">
        <v>55</v>
      </c>
      <c r="J5" s="1" t="s">
        <v>595</v>
      </c>
      <c r="K5" s="5" t="s">
        <v>320</v>
      </c>
      <c r="L5" s="1" t="s">
        <v>596</v>
      </c>
      <c r="M5" s="1" t="s">
        <v>573</v>
      </c>
      <c r="N5" s="1" t="s">
        <v>55</v>
      </c>
      <c r="O5" s="1">
        <v>84101601</v>
      </c>
      <c r="P5" s="19" t="s">
        <v>597</v>
      </c>
      <c r="Q5" s="3"/>
      <c r="R5" s="3">
        <v>44774</v>
      </c>
      <c r="S5" s="3">
        <v>44782</v>
      </c>
      <c r="T5" s="3">
        <v>44912</v>
      </c>
      <c r="U5" s="3"/>
      <c r="V5" s="1"/>
      <c r="W5" s="1" t="str">
        <f t="shared" ca="1" si="1"/>
        <v>VIGENTE</v>
      </c>
      <c r="X5" s="1"/>
      <c r="Y5" s="1" t="s">
        <v>58</v>
      </c>
      <c r="Z5" s="1" t="s">
        <v>575</v>
      </c>
      <c r="AA5" s="14" t="s">
        <v>598</v>
      </c>
      <c r="AB5" s="1">
        <v>9022</v>
      </c>
      <c r="AC5" s="3">
        <v>44740</v>
      </c>
      <c r="AD5" s="1" t="s">
        <v>357</v>
      </c>
      <c r="AE5" s="1" t="s">
        <v>577</v>
      </c>
      <c r="AF5" s="1" t="s">
        <v>59</v>
      </c>
      <c r="AG5" s="1">
        <v>63622</v>
      </c>
      <c r="AH5" s="3">
        <v>44774</v>
      </c>
      <c r="AI5" s="4">
        <v>373283500</v>
      </c>
      <c r="AJ5" s="4">
        <v>254324500</v>
      </c>
      <c r="AK5" s="4">
        <f t="shared" si="2"/>
        <v>118959000</v>
      </c>
      <c r="AL5" s="3"/>
      <c r="AM5" s="3"/>
      <c r="AN5" s="3"/>
      <c r="AO5" s="4"/>
      <c r="AP5" s="4">
        <f t="shared" si="0"/>
        <v>373283500</v>
      </c>
      <c r="AQ5" s="1" t="s">
        <v>599</v>
      </c>
      <c r="AR5" s="1" t="s">
        <v>61</v>
      </c>
    </row>
    <row r="6" spans="1:46" ht="77.25" customHeight="1" x14ac:dyDescent="0.2">
      <c r="A6" s="1" t="s">
        <v>600</v>
      </c>
      <c r="B6" s="2" t="s">
        <v>601</v>
      </c>
      <c r="C6" s="1" t="s">
        <v>207</v>
      </c>
      <c r="D6" s="1" t="s">
        <v>570</v>
      </c>
      <c r="E6" s="1">
        <v>9006369768</v>
      </c>
      <c r="F6" s="13">
        <v>8</v>
      </c>
      <c r="G6" s="1" t="s">
        <v>55</v>
      </c>
      <c r="H6" s="1" t="s">
        <v>55</v>
      </c>
      <c r="I6" s="1" t="s">
        <v>55</v>
      </c>
      <c r="J6" s="1" t="s">
        <v>602</v>
      </c>
      <c r="K6" s="5" t="s">
        <v>320</v>
      </c>
      <c r="L6" s="1" t="s">
        <v>603</v>
      </c>
      <c r="M6" s="1" t="s">
        <v>573</v>
      </c>
      <c r="N6" s="1" t="s">
        <v>55</v>
      </c>
      <c r="O6" s="1">
        <v>84101601</v>
      </c>
      <c r="P6" s="2" t="s">
        <v>604</v>
      </c>
      <c r="Q6" s="3"/>
      <c r="R6" s="3">
        <v>44799</v>
      </c>
      <c r="S6" s="3">
        <v>44799</v>
      </c>
      <c r="T6" s="3">
        <v>44915</v>
      </c>
      <c r="U6" s="3"/>
      <c r="V6" s="1"/>
      <c r="W6" s="1" t="str">
        <f t="shared" ca="1" si="1"/>
        <v>VIGENTE</v>
      </c>
      <c r="X6" s="1"/>
      <c r="Y6" s="1" t="s">
        <v>58</v>
      </c>
      <c r="Z6" s="1" t="s">
        <v>69</v>
      </c>
      <c r="AA6" s="14" t="s">
        <v>605</v>
      </c>
      <c r="AB6" s="1">
        <v>10022</v>
      </c>
      <c r="AC6" s="3">
        <v>44781</v>
      </c>
      <c r="AD6" s="1" t="s">
        <v>357</v>
      </c>
      <c r="AE6" s="1" t="s">
        <v>577</v>
      </c>
      <c r="AF6" s="1" t="s">
        <v>59</v>
      </c>
      <c r="AG6" s="1">
        <v>69122</v>
      </c>
      <c r="AH6" s="3">
        <v>44799</v>
      </c>
      <c r="AI6" s="4">
        <v>500000</v>
      </c>
      <c r="AJ6" s="4">
        <v>350000</v>
      </c>
      <c r="AK6" s="4">
        <f t="shared" si="2"/>
        <v>150000</v>
      </c>
      <c r="AL6" s="3"/>
      <c r="AM6" s="3"/>
      <c r="AN6" s="3"/>
      <c r="AO6" s="4"/>
      <c r="AP6" s="4">
        <f t="shared" si="0"/>
        <v>500000</v>
      </c>
      <c r="AQ6" s="1" t="s">
        <v>606</v>
      </c>
      <c r="AR6" s="1" t="s">
        <v>61</v>
      </c>
    </row>
    <row r="7" spans="1:46" ht="77.25" customHeight="1" x14ac:dyDescent="0.2">
      <c r="A7" s="1"/>
      <c r="B7" s="2"/>
      <c r="C7" s="1"/>
      <c r="D7" s="1"/>
      <c r="E7" s="1"/>
      <c r="F7" s="1"/>
      <c r="G7" s="3"/>
      <c r="H7" s="3"/>
      <c r="I7" s="4"/>
      <c r="J7" s="1"/>
      <c r="K7" s="5"/>
      <c r="L7" s="1"/>
      <c r="M7" s="1"/>
      <c r="N7" s="1"/>
      <c r="O7" s="1"/>
      <c r="P7" s="2"/>
      <c r="Q7" s="3"/>
      <c r="R7" s="3"/>
      <c r="S7" s="3"/>
      <c r="T7" s="3"/>
      <c r="U7" s="3"/>
      <c r="V7" s="1"/>
      <c r="W7" s="1" t="str">
        <f t="shared" ca="1" si="1"/>
        <v>TERMINADO</v>
      </c>
      <c r="X7" s="1"/>
      <c r="Y7" s="1"/>
      <c r="Z7" s="1"/>
      <c r="AA7" s="14"/>
      <c r="AB7" s="1"/>
      <c r="AC7" s="3"/>
      <c r="AD7" s="1"/>
      <c r="AE7" s="1"/>
      <c r="AF7" s="1"/>
      <c r="AG7" s="1"/>
      <c r="AH7" s="3"/>
      <c r="AI7" s="4"/>
      <c r="AJ7" s="4"/>
      <c r="AK7" s="4">
        <f t="shared" si="2"/>
        <v>0</v>
      </c>
      <c r="AL7" s="3"/>
      <c r="AM7" s="3"/>
      <c r="AN7" s="3"/>
      <c r="AO7" s="4"/>
      <c r="AP7" s="4">
        <f t="shared" si="0"/>
        <v>0</v>
      </c>
      <c r="AQ7" s="1"/>
      <c r="AR7" s="1"/>
    </row>
    <row r="8" spans="1:46" ht="45" customHeight="1" x14ac:dyDescent="0.2">
      <c r="A8" s="1"/>
      <c r="B8" s="2"/>
      <c r="C8" s="1"/>
      <c r="D8" s="1"/>
      <c r="E8" s="1"/>
      <c r="F8" s="1"/>
      <c r="G8" s="3"/>
      <c r="H8" s="3"/>
      <c r="I8" s="4"/>
      <c r="J8" s="1"/>
      <c r="K8" s="5"/>
      <c r="L8" s="1"/>
      <c r="M8" s="1"/>
      <c r="N8" s="1"/>
      <c r="O8" s="1"/>
      <c r="P8" s="2"/>
      <c r="Q8" s="3"/>
      <c r="R8" s="3"/>
      <c r="S8" s="3"/>
      <c r="T8" s="3"/>
      <c r="U8" s="3"/>
      <c r="V8" s="1"/>
      <c r="W8" s="1"/>
      <c r="X8" s="1"/>
      <c r="Y8" s="1"/>
      <c r="Z8" s="1"/>
      <c r="AA8" s="14"/>
      <c r="AB8" s="1"/>
      <c r="AC8" s="3"/>
      <c r="AD8" s="1"/>
      <c r="AE8" s="1"/>
      <c r="AF8" s="1"/>
      <c r="AG8" s="1"/>
      <c r="AH8" s="3"/>
      <c r="AI8" s="4"/>
      <c r="AJ8" s="4"/>
      <c r="AK8" s="4">
        <f t="shared" si="2"/>
        <v>0</v>
      </c>
      <c r="AL8" s="18"/>
      <c r="AM8" s="18"/>
      <c r="AN8" s="18"/>
      <c r="AO8" s="4"/>
      <c r="AP8" s="4">
        <f t="shared" si="0"/>
        <v>0</v>
      </c>
      <c r="AQ8" s="1"/>
      <c r="AR8" s="1"/>
    </row>
    <row r="9" spans="1:46" ht="45" customHeight="1" x14ac:dyDescent="0.2">
      <c r="A9" s="1"/>
      <c r="B9" s="2"/>
      <c r="C9" s="1"/>
      <c r="D9" s="1"/>
      <c r="E9" s="1"/>
      <c r="F9" s="13"/>
      <c r="G9" s="3"/>
      <c r="H9" s="3"/>
      <c r="I9" s="4"/>
      <c r="J9" s="1"/>
      <c r="K9" s="5"/>
      <c r="L9" s="1"/>
      <c r="M9" s="1"/>
      <c r="N9" s="1"/>
      <c r="O9" s="1"/>
      <c r="P9" s="2"/>
      <c r="Q9" s="3"/>
      <c r="R9" s="3"/>
      <c r="S9" s="3"/>
      <c r="T9" s="3"/>
      <c r="U9" s="3"/>
      <c r="V9" s="1"/>
      <c r="W9" s="1"/>
      <c r="X9" s="1"/>
      <c r="Y9" s="1"/>
      <c r="Z9" s="1"/>
      <c r="AA9" s="14"/>
      <c r="AB9" s="1"/>
      <c r="AC9" s="3"/>
      <c r="AD9" s="1"/>
      <c r="AE9" s="1"/>
      <c r="AF9" s="1"/>
      <c r="AG9" s="1"/>
      <c r="AH9" s="3"/>
      <c r="AI9" s="4"/>
      <c r="AJ9" s="4"/>
      <c r="AK9" s="4"/>
      <c r="AL9" s="3"/>
      <c r="AM9" s="3"/>
      <c r="AN9" s="1"/>
      <c r="AO9" s="4"/>
      <c r="AP9" s="4"/>
      <c r="AQ9" s="1"/>
      <c r="AR9" s="1"/>
    </row>
    <row r="10" spans="1:46" ht="45" customHeight="1" x14ac:dyDescent="0.2">
      <c r="A10" s="1"/>
      <c r="B10" s="2"/>
      <c r="C10" s="1"/>
      <c r="D10" s="1"/>
      <c r="E10" s="1"/>
      <c r="F10" s="1"/>
      <c r="G10" s="3"/>
      <c r="H10" s="3"/>
      <c r="I10" s="4"/>
      <c r="J10" s="1"/>
      <c r="K10" s="5"/>
      <c r="L10" s="1"/>
      <c r="M10" s="1"/>
      <c r="N10" s="1"/>
      <c r="O10" s="1"/>
      <c r="P10" s="2"/>
      <c r="Q10" s="3"/>
      <c r="R10" s="3"/>
      <c r="S10" s="3"/>
      <c r="T10" s="3"/>
      <c r="U10" s="3"/>
      <c r="V10" s="1"/>
      <c r="W10" s="1"/>
      <c r="X10" s="1"/>
      <c r="Y10" s="1"/>
      <c r="Z10" s="1"/>
      <c r="AA10" s="14"/>
      <c r="AB10" s="1"/>
      <c r="AC10" s="3"/>
      <c r="AD10" s="1"/>
      <c r="AE10" s="1"/>
      <c r="AF10" s="1"/>
      <c r="AG10" s="1"/>
      <c r="AH10" s="3"/>
      <c r="AI10" s="4"/>
      <c r="AJ10" s="4"/>
      <c r="AK10" s="4"/>
      <c r="AL10" s="3"/>
      <c r="AM10" s="3"/>
      <c r="AN10" s="3"/>
      <c r="AO10" s="4"/>
      <c r="AP10" s="4"/>
      <c r="AQ10" s="1"/>
      <c r="AR10" s="1"/>
    </row>
    <row r="11" spans="1:46" ht="45" customHeight="1" x14ac:dyDescent="0.2">
      <c r="A11" s="1"/>
      <c r="B11" s="2"/>
      <c r="C11" s="1"/>
      <c r="D11" s="1"/>
      <c r="E11" s="1"/>
      <c r="F11" s="1"/>
      <c r="G11" s="3"/>
      <c r="H11" s="3"/>
      <c r="I11" s="4"/>
      <c r="J11" s="1"/>
      <c r="K11" s="5"/>
      <c r="L11" s="1"/>
      <c r="M11" s="1"/>
      <c r="N11" s="1"/>
      <c r="O11" s="1"/>
      <c r="P11" s="2"/>
      <c r="Q11" s="3"/>
      <c r="R11" s="3"/>
      <c r="S11" s="3"/>
      <c r="T11" s="3"/>
      <c r="U11" s="3"/>
      <c r="V11" s="1"/>
      <c r="W11" s="1"/>
      <c r="X11" s="1"/>
      <c r="Y11" s="1"/>
      <c r="Z11" s="1"/>
      <c r="AA11" s="14"/>
      <c r="AB11" s="1"/>
      <c r="AC11" s="3"/>
      <c r="AD11" s="1"/>
      <c r="AE11" s="1"/>
      <c r="AF11" s="1"/>
      <c r="AG11" s="1"/>
      <c r="AH11" s="3"/>
      <c r="AI11" s="4"/>
      <c r="AJ11" s="4"/>
      <c r="AK11" s="4"/>
      <c r="AL11" s="3"/>
      <c r="AM11" s="3"/>
      <c r="AN11" s="3"/>
      <c r="AO11" s="4"/>
      <c r="AP11" s="4"/>
      <c r="AQ11" s="1"/>
      <c r="AR11" s="1"/>
    </row>
    <row r="12" spans="1:46" s="17" customFormat="1" ht="45" customHeight="1" x14ac:dyDescent="0.2">
      <c r="A12" s="1"/>
      <c r="B12" s="2"/>
      <c r="C12" s="1"/>
      <c r="D12" s="1"/>
      <c r="E12" s="1"/>
      <c r="F12" s="1"/>
      <c r="G12" s="1"/>
      <c r="H12" s="1"/>
      <c r="I12" s="1"/>
      <c r="J12" s="1"/>
      <c r="K12" s="5"/>
      <c r="L12" s="1"/>
      <c r="M12" s="1"/>
      <c r="N12" s="1"/>
      <c r="O12" s="1"/>
      <c r="P12" s="2"/>
      <c r="Q12" s="3"/>
      <c r="R12" s="3"/>
      <c r="S12" s="3"/>
      <c r="T12" s="3"/>
      <c r="U12" s="3"/>
      <c r="V12" s="1"/>
      <c r="W12" s="1"/>
      <c r="X12" s="1"/>
      <c r="Y12" s="1"/>
      <c r="Z12" s="1"/>
      <c r="AA12" s="14"/>
      <c r="AB12" s="1"/>
      <c r="AC12" s="3"/>
      <c r="AD12" s="1"/>
      <c r="AE12" s="1"/>
      <c r="AF12" s="1"/>
      <c r="AG12" s="1"/>
      <c r="AH12" s="3"/>
      <c r="AI12" s="4"/>
      <c r="AJ12" s="4"/>
      <c r="AK12" s="4"/>
      <c r="AL12" s="3"/>
      <c r="AM12" s="3"/>
      <c r="AN12" s="3"/>
      <c r="AO12" s="4"/>
      <c r="AP12" s="4"/>
      <c r="AQ12" s="1"/>
      <c r="AR12" s="1"/>
      <c r="AS12" s="34"/>
      <c r="AT12" s="34"/>
    </row>
    <row r="13" spans="1:46" ht="45" customHeight="1" x14ac:dyDescent="0.2">
      <c r="A13" s="1"/>
      <c r="B13" s="2"/>
      <c r="C13" s="1"/>
      <c r="D13" s="1"/>
      <c r="E13" s="1"/>
      <c r="F13" s="1"/>
      <c r="G13" s="3"/>
      <c r="H13" s="3"/>
      <c r="I13" s="4"/>
      <c r="J13" s="1"/>
      <c r="K13" s="5"/>
      <c r="L13" s="1"/>
      <c r="M13" s="1"/>
      <c r="N13" s="1"/>
      <c r="O13" s="1"/>
      <c r="P13" s="2"/>
      <c r="Q13" s="12"/>
      <c r="R13" s="3"/>
      <c r="S13" s="3"/>
      <c r="T13" s="3"/>
      <c r="U13" s="1"/>
      <c r="V13" s="1"/>
      <c r="W13" s="1"/>
      <c r="X13" s="1"/>
      <c r="Y13" s="1"/>
      <c r="Z13" s="1"/>
      <c r="AA13" s="14"/>
      <c r="AB13" s="1"/>
      <c r="AC13" s="3"/>
      <c r="AD13" s="1"/>
      <c r="AE13" s="1"/>
      <c r="AF13" s="1"/>
      <c r="AG13" s="1"/>
      <c r="AH13" s="3"/>
      <c r="AI13" s="4"/>
      <c r="AJ13" s="4"/>
      <c r="AK13" s="4"/>
      <c r="AL13" s="1"/>
      <c r="AM13" s="1"/>
      <c r="AN13" s="1"/>
      <c r="AO13" s="4"/>
      <c r="AP13" s="4"/>
      <c r="AQ13" s="1"/>
      <c r="AR13" s="1"/>
    </row>
    <row r="14" spans="1:46" ht="45" customHeight="1" x14ac:dyDescent="0.2">
      <c r="A14" s="1"/>
      <c r="B14" s="2"/>
      <c r="C14" s="1"/>
      <c r="D14" s="1"/>
      <c r="E14" s="1"/>
      <c r="F14" s="1"/>
      <c r="G14" s="3"/>
      <c r="H14" s="3"/>
      <c r="I14" s="4"/>
      <c r="J14" s="1"/>
      <c r="K14" s="5"/>
      <c r="L14" s="1"/>
      <c r="M14" s="1"/>
      <c r="N14" s="1"/>
      <c r="O14" s="1"/>
      <c r="P14" s="2"/>
      <c r="Q14" s="12"/>
      <c r="R14" s="3"/>
      <c r="S14" s="3"/>
      <c r="T14" s="3"/>
      <c r="U14" s="3"/>
      <c r="V14" s="1"/>
      <c r="W14" s="1"/>
      <c r="X14" s="1"/>
      <c r="Y14" s="1"/>
      <c r="Z14" s="1"/>
      <c r="AA14" s="14"/>
      <c r="AB14" s="1"/>
      <c r="AC14" s="3"/>
      <c r="AD14" s="1"/>
      <c r="AE14" s="1"/>
      <c r="AF14" s="1"/>
      <c r="AG14" s="1"/>
      <c r="AH14" s="3"/>
      <c r="AI14" s="4"/>
      <c r="AJ14" s="4"/>
      <c r="AK14" s="4"/>
      <c r="AL14" s="3"/>
      <c r="AM14" s="3"/>
      <c r="AN14" s="3"/>
      <c r="AO14" s="4"/>
      <c r="AP14" s="13"/>
      <c r="AQ14" s="1"/>
      <c r="AR14" s="1"/>
    </row>
    <row r="15" spans="1:46" s="17" customFormat="1" ht="45" customHeight="1" x14ac:dyDescent="0.2">
      <c r="A15" s="1"/>
      <c r="B15" s="2"/>
      <c r="C15" s="1"/>
      <c r="D15" s="1"/>
      <c r="E15" s="1"/>
      <c r="F15" s="1"/>
      <c r="G15" s="3"/>
      <c r="H15" s="3"/>
      <c r="I15" s="4"/>
      <c r="J15" s="1"/>
      <c r="K15" s="5"/>
      <c r="L15" s="1"/>
      <c r="M15" s="1"/>
      <c r="N15" s="1"/>
      <c r="O15" s="1"/>
      <c r="P15" s="2"/>
      <c r="Q15" s="12"/>
      <c r="R15" s="3"/>
      <c r="S15" s="3"/>
      <c r="T15" s="3"/>
      <c r="U15" s="3"/>
      <c r="V15" s="1"/>
      <c r="W15" s="1"/>
      <c r="X15" s="1"/>
      <c r="Y15" s="1"/>
      <c r="Z15" s="1"/>
      <c r="AA15" s="14"/>
      <c r="AB15" s="1"/>
      <c r="AC15" s="3"/>
      <c r="AD15" s="1"/>
      <c r="AE15" s="1"/>
      <c r="AF15" s="1"/>
      <c r="AG15" s="1"/>
      <c r="AH15" s="3"/>
      <c r="AI15" s="4"/>
      <c r="AJ15" s="4"/>
      <c r="AK15" s="4"/>
      <c r="AL15" s="3"/>
      <c r="AM15" s="3"/>
      <c r="AN15" s="37"/>
      <c r="AO15" s="4"/>
      <c r="AP15" s="4"/>
      <c r="AQ15" s="1"/>
      <c r="AR15" s="1"/>
      <c r="AS15" s="34"/>
      <c r="AT15" s="34"/>
    </row>
    <row r="16" spans="1:46" ht="90" customHeight="1" x14ac:dyDescent="0.2">
      <c r="A16" s="1"/>
      <c r="B16" s="2"/>
      <c r="C16" s="1"/>
      <c r="D16" s="1"/>
      <c r="E16" s="1"/>
      <c r="F16" s="1"/>
      <c r="G16" s="3"/>
      <c r="H16" s="3"/>
      <c r="I16" s="4"/>
      <c r="J16" s="1"/>
      <c r="K16" s="5"/>
      <c r="L16" s="1"/>
      <c r="M16" s="1"/>
      <c r="N16" s="1"/>
      <c r="O16" s="1"/>
      <c r="P16" s="19"/>
      <c r="Q16" s="3"/>
      <c r="R16" s="3"/>
      <c r="S16" s="3"/>
      <c r="T16" s="3"/>
      <c r="U16" s="3"/>
      <c r="V16" s="1"/>
      <c r="W16" s="1"/>
      <c r="X16" s="1"/>
      <c r="Y16" s="1"/>
      <c r="Z16" s="1"/>
      <c r="AA16" s="14"/>
      <c r="AB16" s="1"/>
      <c r="AC16" s="3"/>
      <c r="AD16" s="1"/>
      <c r="AE16" s="1"/>
      <c r="AF16" s="1"/>
      <c r="AG16" s="1"/>
      <c r="AH16" s="3"/>
      <c r="AI16" s="4"/>
      <c r="AJ16" s="4"/>
      <c r="AK16" s="4"/>
      <c r="AL16" s="3"/>
      <c r="AM16" s="3"/>
      <c r="AN16" s="3"/>
      <c r="AO16" s="4"/>
      <c r="AP16" s="4"/>
      <c r="AQ16" s="1"/>
      <c r="AR16" s="1"/>
    </row>
    <row r="17" spans="1:48" ht="45" customHeight="1" x14ac:dyDescent="0.2">
      <c r="A17" s="1"/>
      <c r="B17" s="2"/>
      <c r="C17" s="1"/>
      <c r="D17" s="1"/>
      <c r="E17" s="1"/>
      <c r="F17" s="1"/>
      <c r="G17" s="3"/>
      <c r="H17" s="3"/>
      <c r="I17" s="4"/>
      <c r="J17" s="1"/>
      <c r="K17" s="5"/>
      <c r="L17" s="1"/>
      <c r="M17" s="1"/>
      <c r="N17" s="1"/>
      <c r="O17" s="1"/>
      <c r="P17" s="2"/>
      <c r="Q17" s="12"/>
      <c r="R17" s="3"/>
      <c r="S17" s="3"/>
      <c r="T17" s="3"/>
      <c r="U17" s="3"/>
      <c r="V17" s="1"/>
      <c r="W17" s="1"/>
      <c r="X17" s="1"/>
      <c r="Y17" s="1"/>
      <c r="Z17" s="1"/>
      <c r="AA17" s="14"/>
      <c r="AB17" s="1"/>
      <c r="AC17" s="3"/>
      <c r="AD17" s="1"/>
      <c r="AE17" s="1"/>
      <c r="AF17" s="1"/>
      <c r="AG17" s="1"/>
      <c r="AH17" s="3"/>
      <c r="AI17" s="4"/>
      <c r="AJ17" s="4"/>
      <c r="AK17" s="4"/>
      <c r="AL17" s="3"/>
      <c r="AM17" s="3"/>
      <c r="AN17" s="3"/>
      <c r="AO17" s="4"/>
      <c r="AP17" s="4"/>
      <c r="AQ17" s="1"/>
      <c r="AR17" s="1"/>
    </row>
    <row r="18" spans="1:48" s="29" customFormat="1" ht="56.25" customHeight="1" x14ac:dyDescent="0.2">
      <c r="A18" s="1"/>
      <c r="B18" s="2"/>
      <c r="C18" s="1"/>
      <c r="D18" s="1"/>
      <c r="E18" s="1"/>
      <c r="F18" s="1"/>
      <c r="G18" s="3"/>
      <c r="H18" s="3"/>
      <c r="I18" s="4"/>
      <c r="J18" s="1"/>
      <c r="K18" s="5"/>
      <c r="L18" s="1"/>
      <c r="M18" s="1"/>
      <c r="N18" s="1"/>
      <c r="O18" s="1"/>
      <c r="P18" s="19"/>
      <c r="Q18" s="3"/>
      <c r="R18" s="3"/>
      <c r="S18" s="3"/>
      <c r="T18" s="3"/>
      <c r="U18" s="3"/>
      <c r="V18" s="1"/>
      <c r="W18" s="1"/>
      <c r="X18" s="1"/>
      <c r="Y18" s="1"/>
      <c r="Z18" s="1"/>
      <c r="AA18" s="16"/>
      <c r="AB18" s="1"/>
      <c r="AC18" s="3"/>
      <c r="AD18" s="1"/>
      <c r="AE18" s="1"/>
      <c r="AF18" s="1"/>
      <c r="AG18" s="1"/>
      <c r="AH18" s="3"/>
      <c r="AI18" s="4"/>
      <c r="AJ18" s="4"/>
      <c r="AK18" s="4"/>
      <c r="AL18" s="3"/>
      <c r="AM18" s="3"/>
      <c r="AN18" s="3"/>
      <c r="AO18" s="4"/>
      <c r="AP18" s="4"/>
      <c r="AQ18" s="1"/>
      <c r="AR18" s="1"/>
      <c r="AS18" s="35"/>
      <c r="AT18" s="35"/>
    </row>
    <row r="19" spans="1:48" ht="45" customHeight="1" x14ac:dyDescent="0.2">
      <c r="A19" s="1"/>
      <c r="B19" s="2"/>
      <c r="C19" s="1"/>
      <c r="D19" s="1"/>
      <c r="E19" s="1"/>
      <c r="F19" s="1"/>
      <c r="G19" s="3"/>
      <c r="H19" s="3"/>
      <c r="I19" s="4"/>
      <c r="J19" s="1"/>
      <c r="K19" s="5"/>
      <c r="L19" s="1"/>
      <c r="M19" s="1"/>
      <c r="N19" s="1"/>
      <c r="O19" s="1"/>
      <c r="P19" s="2"/>
      <c r="Q19" s="12"/>
      <c r="R19" s="3"/>
      <c r="S19" s="3"/>
      <c r="T19" s="3"/>
      <c r="U19" s="1"/>
      <c r="V19" s="1"/>
      <c r="W19" s="1"/>
      <c r="X19" s="1"/>
      <c r="Y19" s="1"/>
      <c r="Z19" s="1"/>
      <c r="AA19" s="14"/>
      <c r="AB19" s="1"/>
      <c r="AC19" s="3"/>
      <c r="AD19" s="1"/>
      <c r="AE19" s="1"/>
      <c r="AF19" s="1"/>
      <c r="AG19" s="1"/>
      <c r="AH19" s="3"/>
      <c r="AI19" s="4"/>
      <c r="AJ19" s="4"/>
      <c r="AK19" s="4"/>
      <c r="AL19" s="1"/>
      <c r="AM19" s="1"/>
      <c r="AN19" s="1"/>
      <c r="AO19" s="4"/>
      <c r="AP19" s="4"/>
      <c r="AQ19" s="1"/>
      <c r="AR19" s="1"/>
    </row>
    <row r="20" spans="1:48" s="29" customFormat="1" ht="45" customHeight="1" x14ac:dyDescent="0.2">
      <c r="A20" s="1"/>
      <c r="B20" s="2"/>
      <c r="C20" s="1"/>
      <c r="D20" s="1"/>
      <c r="E20" s="1"/>
      <c r="F20" s="1"/>
      <c r="G20" s="3"/>
      <c r="H20" s="3"/>
      <c r="I20" s="4"/>
      <c r="J20" s="1"/>
      <c r="K20" s="5"/>
      <c r="L20" s="1"/>
      <c r="M20" s="1"/>
      <c r="N20" s="1"/>
      <c r="O20" s="1"/>
      <c r="P20" s="2"/>
      <c r="Q20" s="12"/>
      <c r="R20" s="3"/>
      <c r="S20" s="3"/>
      <c r="T20" s="3"/>
      <c r="U20" s="3"/>
      <c r="V20" s="1"/>
      <c r="W20" s="1"/>
      <c r="X20" s="1"/>
      <c r="Y20" s="1"/>
      <c r="Z20" s="1"/>
      <c r="AA20" s="16"/>
      <c r="AB20" s="1"/>
      <c r="AC20" s="3"/>
      <c r="AD20" s="1"/>
      <c r="AE20" s="1"/>
      <c r="AF20" s="1"/>
      <c r="AG20" s="1"/>
      <c r="AH20" s="3"/>
      <c r="AI20" s="4"/>
      <c r="AJ20" s="4"/>
      <c r="AK20" s="4"/>
      <c r="AL20" s="18"/>
      <c r="AM20" s="3"/>
      <c r="AN20" s="1"/>
      <c r="AO20" s="4"/>
      <c r="AP20" s="4"/>
      <c r="AQ20" s="1"/>
      <c r="AR20" s="1"/>
      <c r="AS20" s="35"/>
      <c r="AT20" s="35"/>
    </row>
    <row r="21" spans="1:48" ht="45" customHeight="1" x14ac:dyDescent="0.2">
      <c r="A21" s="1"/>
      <c r="B21" s="2"/>
      <c r="C21" s="1"/>
      <c r="D21" s="1"/>
      <c r="E21" s="1"/>
      <c r="F21" s="1"/>
      <c r="G21" s="3"/>
      <c r="H21" s="3"/>
      <c r="I21" s="4"/>
      <c r="J21" s="1"/>
      <c r="K21" s="5"/>
      <c r="L21" s="1"/>
      <c r="M21" s="1"/>
      <c r="N21" s="1"/>
      <c r="O21" s="1"/>
      <c r="P21" s="2"/>
      <c r="Q21" s="12"/>
      <c r="R21" s="3"/>
      <c r="S21" s="3"/>
      <c r="T21" s="3"/>
      <c r="U21" s="3"/>
      <c r="V21" s="1"/>
      <c r="W21" s="1"/>
      <c r="X21" s="1"/>
      <c r="Y21" s="1"/>
      <c r="Z21" s="1"/>
      <c r="AA21" s="14"/>
      <c r="AB21" s="1"/>
      <c r="AC21" s="3"/>
      <c r="AD21" s="1"/>
      <c r="AE21" s="1"/>
      <c r="AF21" s="1"/>
      <c r="AG21" s="1"/>
      <c r="AH21" s="3"/>
      <c r="AI21" s="4"/>
      <c r="AJ21" s="4"/>
      <c r="AK21" s="4"/>
      <c r="AL21" s="3"/>
      <c r="AM21" s="3"/>
      <c r="AN21" s="3"/>
      <c r="AO21" s="4"/>
      <c r="AP21" s="4"/>
      <c r="AQ21" s="1"/>
      <c r="AR21" s="1"/>
      <c r="AV21" s="33"/>
    </row>
    <row r="22" spans="1:48" ht="45" customHeight="1" x14ac:dyDescent="0.2">
      <c r="A22" s="1"/>
      <c r="B22" s="2"/>
      <c r="C22" s="1"/>
      <c r="D22" s="1"/>
      <c r="E22" s="1"/>
      <c r="F22" s="1"/>
      <c r="G22" s="3"/>
      <c r="H22" s="3"/>
      <c r="I22" s="4"/>
      <c r="J22" s="1"/>
      <c r="K22" s="5"/>
      <c r="L22" s="1"/>
      <c r="M22" s="1"/>
      <c r="N22" s="1"/>
      <c r="O22" s="1"/>
      <c r="P22" s="2"/>
      <c r="Q22" s="12"/>
      <c r="R22" s="3"/>
      <c r="S22" s="3"/>
      <c r="T22" s="3"/>
      <c r="U22" s="3"/>
      <c r="V22" s="1"/>
      <c r="W22" s="1"/>
      <c r="X22" s="1"/>
      <c r="Y22" s="1"/>
      <c r="Z22" s="1"/>
      <c r="AA22" s="14"/>
      <c r="AB22" s="1"/>
      <c r="AC22" s="3"/>
      <c r="AD22" s="1"/>
      <c r="AE22" s="1"/>
      <c r="AF22" s="1"/>
      <c r="AG22" s="1"/>
      <c r="AH22" s="3"/>
      <c r="AI22" s="4"/>
      <c r="AJ22" s="4"/>
      <c r="AK22" s="4"/>
      <c r="AL22" s="3"/>
      <c r="AM22" s="3"/>
      <c r="AN22" s="3"/>
      <c r="AO22" s="4"/>
      <c r="AP22" s="4"/>
      <c r="AQ22" s="1"/>
      <c r="AR22" s="1"/>
    </row>
    <row r="23" spans="1:48" ht="45" customHeight="1" x14ac:dyDescent="0.2">
      <c r="A23" s="1"/>
      <c r="B23" s="2"/>
      <c r="C23" s="1"/>
      <c r="D23" s="1"/>
      <c r="E23" s="1"/>
      <c r="F23" s="1"/>
      <c r="G23" s="3"/>
      <c r="H23" s="3"/>
      <c r="I23" s="4"/>
      <c r="J23" s="1"/>
      <c r="K23" s="5"/>
      <c r="L23" s="1"/>
      <c r="M23" s="1"/>
      <c r="N23" s="1"/>
      <c r="O23" s="1"/>
      <c r="P23" s="2"/>
      <c r="Q23" s="1"/>
      <c r="R23" s="3"/>
      <c r="S23" s="3"/>
      <c r="T23" s="6"/>
      <c r="U23" s="3"/>
      <c r="V23" s="1"/>
      <c r="W23" s="1"/>
      <c r="X23" s="1"/>
      <c r="Y23" s="1"/>
      <c r="Z23" s="1"/>
      <c r="AA23" s="14"/>
      <c r="AB23" s="1"/>
      <c r="AC23" s="3"/>
      <c r="AD23" s="1"/>
      <c r="AE23" s="1"/>
      <c r="AF23" s="1"/>
      <c r="AG23" s="1"/>
      <c r="AH23" s="3"/>
      <c r="AI23" s="4"/>
      <c r="AJ23" s="4"/>
      <c r="AK23" s="4"/>
      <c r="AL23" s="3"/>
      <c r="AM23" s="3"/>
      <c r="AN23" s="3"/>
      <c r="AO23" s="4"/>
      <c r="AP23" s="4"/>
      <c r="AQ23" s="1"/>
      <c r="AR23" s="1"/>
      <c r="AU23" s="33"/>
    </row>
    <row r="24" spans="1:48" ht="45" customHeight="1" x14ac:dyDescent="0.2">
      <c r="A24" s="1"/>
      <c r="B24" s="2"/>
      <c r="C24" s="1"/>
      <c r="D24" s="1"/>
      <c r="E24" s="1"/>
      <c r="F24" s="1"/>
      <c r="G24" s="3"/>
      <c r="H24" s="3"/>
      <c r="I24" s="4"/>
      <c r="J24" s="1"/>
      <c r="K24" s="5"/>
      <c r="L24" s="1"/>
      <c r="M24" s="1"/>
      <c r="N24" s="1"/>
      <c r="O24" s="1"/>
      <c r="P24" s="2"/>
      <c r="Q24" s="3"/>
      <c r="R24" s="3"/>
      <c r="S24" s="3"/>
      <c r="T24" s="3"/>
      <c r="U24" s="3"/>
      <c r="V24" s="1"/>
      <c r="W24" s="1"/>
      <c r="X24" s="1"/>
      <c r="Y24" s="1"/>
      <c r="Z24" s="1"/>
      <c r="AA24" s="14"/>
      <c r="AB24" s="1"/>
      <c r="AC24" s="3"/>
      <c r="AD24" s="1"/>
      <c r="AE24" s="1"/>
      <c r="AF24" s="1"/>
      <c r="AG24" s="1"/>
      <c r="AH24" s="3"/>
      <c r="AI24" s="4"/>
      <c r="AJ24" s="4"/>
      <c r="AK24" s="4"/>
      <c r="AL24" s="3"/>
      <c r="AM24" s="3"/>
      <c r="AN24" s="3"/>
      <c r="AO24" s="4"/>
      <c r="AP24" s="4"/>
      <c r="AQ24" s="1"/>
      <c r="AR24" s="1"/>
    </row>
    <row r="25" spans="1:48" s="17" customFormat="1" ht="45" customHeight="1" x14ac:dyDescent="0.2">
      <c r="A25" s="1"/>
      <c r="B25" s="2"/>
      <c r="C25" s="1"/>
      <c r="D25" s="1"/>
      <c r="E25" s="1"/>
      <c r="F25" s="1"/>
      <c r="G25" s="3"/>
      <c r="H25" s="3"/>
      <c r="I25" s="4"/>
      <c r="J25" s="1"/>
      <c r="K25" s="5"/>
      <c r="L25" s="1"/>
      <c r="M25" s="1"/>
      <c r="N25" s="1"/>
      <c r="O25" s="1"/>
      <c r="P25" s="2"/>
      <c r="Q25" s="12"/>
      <c r="R25" s="3"/>
      <c r="S25" s="3"/>
      <c r="T25" s="3"/>
      <c r="U25" s="1"/>
      <c r="V25" s="1"/>
      <c r="W25" s="1"/>
      <c r="X25" s="1"/>
      <c r="Y25" s="1"/>
      <c r="Z25" s="1"/>
      <c r="AA25" s="14"/>
      <c r="AB25" s="1"/>
      <c r="AC25" s="3"/>
      <c r="AD25" s="1"/>
      <c r="AE25" s="1"/>
      <c r="AF25" s="1"/>
      <c r="AG25" s="1"/>
      <c r="AH25" s="3"/>
      <c r="AI25" s="4"/>
      <c r="AJ25" s="4"/>
      <c r="AK25" s="4"/>
      <c r="AL25" s="1"/>
      <c r="AM25" s="1"/>
      <c r="AN25" s="1"/>
      <c r="AO25" s="4"/>
      <c r="AP25" s="4"/>
      <c r="AQ25" s="1"/>
      <c r="AR25" s="1"/>
      <c r="AS25" s="34"/>
      <c r="AT25" s="34"/>
    </row>
    <row r="26" spans="1:48" ht="45" customHeight="1" x14ac:dyDescent="0.2">
      <c r="A26" s="1"/>
      <c r="B26" s="2"/>
      <c r="C26" s="1"/>
      <c r="D26" s="1"/>
      <c r="E26" s="1"/>
      <c r="F26" s="1"/>
      <c r="G26" s="3"/>
      <c r="H26" s="3"/>
      <c r="I26" s="4"/>
      <c r="J26" s="1"/>
      <c r="K26" s="5"/>
      <c r="L26" s="1"/>
      <c r="M26" s="1"/>
      <c r="N26" s="1"/>
      <c r="O26" s="1"/>
      <c r="P26" s="2"/>
      <c r="Q26" s="12"/>
      <c r="R26" s="3"/>
      <c r="S26" s="3"/>
      <c r="T26" s="20"/>
      <c r="U26" s="3"/>
      <c r="V26" s="1"/>
      <c r="W26" s="1"/>
      <c r="X26" s="1"/>
      <c r="Y26" s="1"/>
      <c r="Z26" s="1"/>
      <c r="AA26" s="14"/>
      <c r="AB26" s="1"/>
      <c r="AC26" s="3"/>
      <c r="AD26" s="1"/>
      <c r="AE26" s="1"/>
      <c r="AF26" s="1"/>
      <c r="AG26" s="1"/>
      <c r="AH26" s="3"/>
      <c r="AI26" s="4"/>
      <c r="AJ26" s="4"/>
      <c r="AK26" s="4"/>
      <c r="AL26" s="3"/>
      <c r="AM26" s="3"/>
      <c r="AN26" s="3"/>
      <c r="AO26" s="4"/>
      <c r="AP26" s="4"/>
      <c r="AQ26" s="1"/>
      <c r="AR26" s="1"/>
    </row>
    <row r="27" spans="1:48" s="29" customFormat="1" ht="45" customHeight="1" x14ac:dyDescent="0.2">
      <c r="A27" s="1"/>
      <c r="B27" s="2"/>
      <c r="C27" s="1"/>
      <c r="D27" s="1"/>
      <c r="E27" s="1"/>
      <c r="F27" s="1"/>
      <c r="G27" s="3"/>
      <c r="H27" s="3"/>
      <c r="I27" s="4"/>
      <c r="J27" s="1"/>
      <c r="K27" s="5"/>
      <c r="L27" s="1"/>
      <c r="M27" s="1"/>
      <c r="N27" s="1"/>
      <c r="O27" s="1"/>
      <c r="P27" s="2"/>
      <c r="Q27" s="12"/>
      <c r="R27" s="3"/>
      <c r="S27" s="3"/>
      <c r="T27" s="3"/>
      <c r="U27" s="3"/>
      <c r="V27" s="3"/>
      <c r="W27" s="1"/>
      <c r="X27" s="1"/>
      <c r="Y27" s="1"/>
      <c r="Z27" s="1"/>
      <c r="AA27" s="16"/>
      <c r="AB27" s="1"/>
      <c r="AC27" s="3"/>
      <c r="AD27" s="1"/>
      <c r="AE27" s="1"/>
      <c r="AF27" s="1"/>
      <c r="AG27" s="1"/>
      <c r="AH27" s="3"/>
      <c r="AI27" s="4"/>
      <c r="AJ27" s="4"/>
      <c r="AK27" s="4"/>
      <c r="AL27" s="3"/>
      <c r="AM27" s="3"/>
      <c r="AN27" s="3"/>
      <c r="AO27" s="4"/>
      <c r="AP27" s="4"/>
      <c r="AQ27" s="1"/>
      <c r="AR27" s="1"/>
      <c r="AS27" s="35"/>
      <c r="AT27" s="35"/>
    </row>
    <row r="28" spans="1:48" ht="45" customHeight="1" x14ac:dyDescent="0.2">
      <c r="A28" s="1"/>
      <c r="B28" s="2"/>
      <c r="C28" s="1"/>
      <c r="D28" s="1"/>
      <c r="E28" s="1"/>
      <c r="F28" s="1"/>
      <c r="G28" s="3"/>
      <c r="H28" s="3"/>
      <c r="I28" s="4"/>
      <c r="J28" s="1"/>
      <c r="K28" s="5"/>
      <c r="L28" s="1"/>
      <c r="M28" s="1"/>
      <c r="N28" s="1"/>
      <c r="O28" s="1"/>
      <c r="P28" s="2"/>
      <c r="Q28" s="12"/>
      <c r="R28" s="3"/>
      <c r="S28" s="3"/>
      <c r="T28" s="3"/>
      <c r="U28" s="3"/>
      <c r="V28" s="3"/>
      <c r="W28" s="1"/>
      <c r="X28" s="1"/>
      <c r="Y28" s="1"/>
      <c r="Z28" s="1"/>
      <c r="AA28" s="14"/>
      <c r="AB28" s="1"/>
      <c r="AC28" s="3"/>
      <c r="AD28" s="1"/>
      <c r="AE28" s="1"/>
      <c r="AF28" s="1"/>
      <c r="AG28" s="1"/>
      <c r="AH28" s="3"/>
      <c r="AI28" s="4"/>
      <c r="AJ28" s="4"/>
      <c r="AK28" s="4"/>
      <c r="AL28" s="3"/>
      <c r="AM28" s="3"/>
      <c r="AN28" s="3"/>
      <c r="AO28" s="4"/>
      <c r="AP28" s="4"/>
      <c r="AQ28" s="1"/>
      <c r="AR28" s="1"/>
    </row>
    <row r="29" spans="1:48" ht="45" customHeight="1" x14ac:dyDescent="0.2">
      <c r="A29" s="1"/>
      <c r="B29" s="2"/>
      <c r="C29" s="1"/>
      <c r="D29" s="1"/>
      <c r="E29" s="1"/>
      <c r="F29" s="1"/>
      <c r="G29" s="3"/>
      <c r="H29" s="3"/>
      <c r="I29" s="4"/>
      <c r="J29" s="1"/>
      <c r="K29" s="5"/>
      <c r="L29" s="1"/>
      <c r="M29" s="1"/>
      <c r="N29" s="1"/>
      <c r="O29" s="1"/>
      <c r="P29" s="2"/>
      <c r="Q29" s="12"/>
      <c r="R29" s="3"/>
      <c r="S29" s="3"/>
      <c r="T29" s="3"/>
      <c r="U29" s="1"/>
      <c r="V29" s="1"/>
      <c r="W29" s="1"/>
      <c r="X29" s="1"/>
      <c r="Y29" s="1"/>
      <c r="Z29" s="1"/>
      <c r="AA29" s="14"/>
      <c r="AB29" s="1"/>
      <c r="AC29" s="3"/>
      <c r="AD29" s="1"/>
      <c r="AE29" s="1"/>
      <c r="AF29" s="1"/>
      <c r="AG29" s="1"/>
      <c r="AH29" s="3"/>
      <c r="AI29" s="4"/>
      <c r="AJ29" s="4"/>
      <c r="AK29" s="4"/>
      <c r="AL29" s="1"/>
      <c r="AM29" s="1"/>
      <c r="AN29" s="1"/>
      <c r="AO29" s="4"/>
      <c r="AP29" s="4"/>
      <c r="AQ29" s="1"/>
      <c r="AR29" s="1"/>
    </row>
    <row r="30" spans="1:48" ht="45" customHeight="1" x14ac:dyDescent="0.2">
      <c r="A30" s="1"/>
      <c r="B30" s="2"/>
      <c r="C30" s="1"/>
      <c r="D30" s="1"/>
      <c r="E30" s="1"/>
      <c r="F30" s="1"/>
      <c r="G30" s="3"/>
      <c r="H30" s="3"/>
      <c r="I30" s="4"/>
      <c r="J30" s="1"/>
      <c r="K30" s="5"/>
      <c r="L30" s="1"/>
      <c r="M30" s="1"/>
      <c r="N30" s="1"/>
      <c r="O30" s="1"/>
      <c r="P30" s="2"/>
      <c r="Q30" s="12"/>
      <c r="R30" s="3"/>
      <c r="S30" s="3"/>
      <c r="T30" s="3"/>
      <c r="U30" s="3"/>
      <c r="V30" s="3"/>
      <c r="W30" s="1"/>
      <c r="X30" s="1"/>
      <c r="Y30" s="1"/>
      <c r="Z30" s="1"/>
      <c r="AA30" s="14"/>
      <c r="AB30" s="1"/>
      <c r="AC30" s="3"/>
      <c r="AD30" s="1"/>
      <c r="AE30" s="1"/>
      <c r="AF30" s="1"/>
      <c r="AG30" s="1"/>
      <c r="AH30" s="3"/>
      <c r="AI30" s="4"/>
      <c r="AJ30" s="4"/>
      <c r="AK30" s="4"/>
      <c r="AL30" s="3"/>
      <c r="AM30" s="3"/>
      <c r="AN30" s="3"/>
      <c r="AO30" s="4"/>
      <c r="AP30" s="4"/>
      <c r="AQ30" s="1"/>
      <c r="AR30" s="1"/>
    </row>
    <row r="31" spans="1:48" ht="45" customHeight="1" x14ac:dyDescent="0.2">
      <c r="A31" s="1"/>
      <c r="B31" s="2"/>
      <c r="C31" s="1"/>
      <c r="D31" s="1"/>
      <c r="E31" s="1"/>
      <c r="F31" s="1"/>
      <c r="G31" s="3"/>
      <c r="H31" s="3"/>
      <c r="I31" s="4"/>
      <c r="J31" s="1"/>
      <c r="K31" s="5"/>
      <c r="L31" s="1"/>
      <c r="M31" s="1"/>
      <c r="N31" s="1"/>
      <c r="O31" s="1"/>
      <c r="P31" s="2"/>
      <c r="Q31" s="12"/>
      <c r="R31" s="3"/>
      <c r="S31" s="3"/>
      <c r="T31" s="3"/>
      <c r="U31" s="3"/>
      <c r="V31" s="1"/>
      <c r="W31" s="1"/>
      <c r="X31" s="1"/>
      <c r="Y31" s="1"/>
      <c r="Z31" s="1"/>
      <c r="AA31" s="14"/>
      <c r="AB31" s="1"/>
      <c r="AC31" s="3"/>
      <c r="AD31" s="1"/>
      <c r="AE31" s="1"/>
      <c r="AF31" s="1"/>
      <c r="AG31" s="1"/>
      <c r="AH31" s="3"/>
      <c r="AI31" s="4"/>
      <c r="AJ31" s="4"/>
      <c r="AK31" s="4"/>
      <c r="AL31" s="3"/>
      <c r="AM31" s="3"/>
      <c r="AN31" s="3"/>
      <c r="AO31" s="4"/>
      <c r="AP31" s="4"/>
      <c r="AQ31" s="1"/>
      <c r="AR31" s="1"/>
    </row>
    <row r="32" spans="1:48" ht="77.25" customHeight="1" x14ac:dyDescent="0.2">
      <c r="A32" s="1"/>
      <c r="B32" s="2"/>
      <c r="C32" s="1"/>
      <c r="D32" s="1"/>
      <c r="E32" s="1"/>
      <c r="F32" s="1"/>
      <c r="G32" s="3"/>
      <c r="H32" s="3"/>
      <c r="I32" s="4"/>
      <c r="J32" s="1"/>
      <c r="K32" s="5"/>
      <c r="L32" s="1"/>
      <c r="M32" s="1"/>
      <c r="N32" s="1"/>
      <c r="O32" s="1"/>
      <c r="P32" s="2"/>
      <c r="Q32" s="3"/>
      <c r="R32" s="3"/>
      <c r="S32" s="3"/>
      <c r="T32" s="3"/>
      <c r="U32" s="3"/>
      <c r="V32" s="1"/>
      <c r="W32" s="1"/>
      <c r="X32" s="1"/>
      <c r="Y32" s="1"/>
      <c r="Z32" s="1"/>
      <c r="AA32" s="14"/>
      <c r="AB32" s="1"/>
      <c r="AC32" s="3"/>
      <c r="AD32" s="1"/>
      <c r="AE32" s="1"/>
      <c r="AF32" s="1"/>
      <c r="AG32" s="1"/>
      <c r="AH32" s="3"/>
      <c r="AI32" s="4"/>
      <c r="AJ32" s="4"/>
      <c r="AK32" s="4"/>
      <c r="AL32" s="3"/>
      <c r="AM32" s="3"/>
      <c r="AN32" s="3"/>
      <c r="AO32" s="4"/>
      <c r="AP32" s="4"/>
      <c r="AQ32" s="1"/>
      <c r="AR32" s="1"/>
    </row>
    <row r="33" spans="1:46" ht="45" customHeight="1" x14ac:dyDescent="0.2">
      <c r="A33" s="1"/>
      <c r="B33" s="2"/>
      <c r="C33" s="1"/>
      <c r="D33" s="1"/>
      <c r="E33" s="1"/>
      <c r="F33" s="1"/>
      <c r="G33" s="3"/>
      <c r="H33" s="3"/>
      <c r="I33" s="4"/>
      <c r="J33" s="1"/>
      <c r="K33" s="5"/>
      <c r="L33" s="1"/>
      <c r="M33" s="1"/>
      <c r="N33" s="1"/>
      <c r="O33" s="1"/>
      <c r="P33" s="2"/>
      <c r="Q33" s="3"/>
      <c r="R33" s="3"/>
      <c r="S33" s="3"/>
      <c r="T33" s="3"/>
      <c r="U33" s="3"/>
      <c r="V33" s="1"/>
      <c r="W33" s="1"/>
      <c r="X33" s="1"/>
      <c r="Y33" s="1"/>
      <c r="Z33" s="1"/>
      <c r="AA33" s="14"/>
      <c r="AB33" s="1"/>
      <c r="AC33" s="3"/>
      <c r="AD33" s="1"/>
      <c r="AE33" s="1"/>
      <c r="AF33" s="1"/>
      <c r="AG33" s="1"/>
      <c r="AH33" s="3"/>
      <c r="AI33" s="4"/>
      <c r="AJ33" s="4"/>
      <c r="AK33" s="4"/>
      <c r="AL33" s="3"/>
      <c r="AM33" s="3"/>
      <c r="AN33" s="3"/>
      <c r="AO33" s="4"/>
      <c r="AP33" s="4"/>
      <c r="AQ33" s="1"/>
      <c r="AR33" s="1"/>
    </row>
    <row r="34" spans="1:46" ht="45" customHeight="1" x14ac:dyDescent="0.2">
      <c r="A34" s="1"/>
      <c r="B34" s="2"/>
      <c r="C34" s="1"/>
      <c r="D34" s="1"/>
      <c r="E34" s="1"/>
      <c r="F34" s="1"/>
      <c r="G34" s="3"/>
      <c r="H34" s="3"/>
      <c r="I34" s="1"/>
      <c r="J34" s="1"/>
      <c r="K34" s="5"/>
      <c r="L34" s="1"/>
      <c r="M34" s="1"/>
      <c r="N34" s="1"/>
      <c r="O34" s="1"/>
      <c r="P34" s="2"/>
      <c r="Q34" s="1"/>
      <c r="R34" s="3"/>
      <c r="S34" s="3"/>
      <c r="T34" s="3"/>
      <c r="U34" s="1"/>
      <c r="V34" s="1"/>
      <c r="W34" s="1"/>
      <c r="X34" s="1"/>
      <c r="Y34" s="1"/>
      <c r="Z34" s="1"/>
      <c r="AA34" s="14"/>
      <c r="AB34" s="1"/>
      <c r="AC34" s="3"/>
      <c r="AD34" s="1"/>
      <c r="AE34" s="1"/>
      <c r="AF34" s="1"/>
      <c r="AG34" s="1"/>
      <c r="AH34" s="3"/>
      <c r="AI34" s="4"/>
      <c r="AJ34" s="4"/>
      <c r="AK34" s="4"/>
      <c r="AL34" s="1"/>
      <c r="AM34" s="1"/>
      <c r="AN34" s="1"/>
      <c r="AO34" s="4"/>
      <c r="AP34" s="4"/>
      <c r="AQ34" s="1"/>
      <c r="AR34" s="1"/>
    </row>
    <row r="35" spans="1:46" s="17" customFormat="1" ht="45" customHeight="1" x14ac:dyDescent="0.2">
      <c r="A35" s="1"/>
      <c r="B35" s="2"/>
      <c r="C35" s="1"/>
      <c r="D35" s="1"/>
      <c r="E35" s="1"/>
      <c r="F35" s="1"/>
      <c r="G35" s="3"/>
      <c r="H35" s="3"/>
      <c r="I35" s="4"/>
      <c r="J35" s="1"/>
      <c r="K35" s="5"/>
      <c r="L35" s="1"/>
      <c r="M35" s="1"/>
      <c r="N35" s="1"/>
      <c r="O35" s="1"/>
      <c r="P35" s="2"/>
      <c r="Q35" s="12"/>
      <c r="R35" s="3"/>
      <c r="S35" s="3"/>
      <c r="T35" s="3"/>
      <c r="U35" s="1"/>
      <c r="V35" s="1"/>
      <c r="W35" s="1"/>
      <c r="X35" s="1"/>
      <c r="Y35" s="1"/>
      <c r="Z35" s="1"/>
      <c r="AA35" s="14"/>
      <c r="AB35" s="1"/>
      <c r="AC35" s="3"/>
      <c r="AD35" s="1"/>
      <c r="AE35" s="1"/>
      <c r="AF35" s="1"/>
      <c r="AG35" s="1"/>
      <c r="AH35" s="3"/>
      <c r="AI35" s="4"/>
      <c r="AJ35" s="4"/>
      <c r="AK35" s="4"/>
      <c r="AL35" s="1"/>
      <c r="AM35" s="1"/>
      <c r="AN35" s="3"/>
      <c r="AO35" s="4"/>
      <c r="AP35" s="4"/>
      <c r="AQ35" s="1"/>
      <c r="AR35" s="1"/>
      <c r="AS35" s="34"/>
      <c r="AT35" s="34"/>
    </row>
    <row r="36" spans="1:46" s="17" customFormat="1" ht="45" customHeight="1" x14ac:dyDescent="0.2">
      <c r="A36" s="1"/>
      <c r="B36" s="2"/>
      <c r="C36" s="1"/>
      <c r="D36" s="1"/>
      <c r="E36" s="1"/>
      <c r="F36" s="1"/>
      <c r="G36" s="3"/>
      <c r="H36" s="3"/>
      <c r="I36" s="4"/>
      <c r="J36" s="1"/>
      <c r="K36" s="5"/>
      <c r="L36" s="1"/>
      <c r="M36" s="1"/>
      <c r="N36" s="1"/>
      <c r="O36" s="1"/>
      <c r="P36" s="2"/>
      <c r="Q36" s="12"/>
      <c r="R36" s="3"/>
      <c r="S36" s="3"/>
      <c r="T36" s="3"/>
      <c r="U36" s="3"/>
      <c r="V36" s="1"/>
      <c r="W36" s="1"/>
      <c r="X36" s="1"/>
      <c r="Y36" s="1"/>
      <c r="Z36" s="1"/>
      <c r="AA36" s="14"/>
      <c r="AB36" s="1"/>
      <c r="AC36" s="3"/>
      <c r="AD36" s="1"/>
      <c r="AE36" s="1"/>
      <c r="AF36" s="1"/>
      <c r="AG36" s="1"/>
      <c r="AH36" s="3"/>
      <c r="AI36" s="4"/>
      <c r="AJ36" s="4"/>
      <c r="AK36" s="4"/>
      <c r="AL36" s="3"/>
      <c r="AM36" s="3"/>
      <c r="AN36" s="3"/>
      <c r="AO36" s="4"/>
      <c r="AP36" s="4"/>
      <c r="AQ36" s="1"/>
      <c r="AR36" s="1"/>
      <c r="AS36" s="34"/>
      <c r="AT36" s="34"/>
    </row>
    <row r="37" spans="1:46" ht="45" customHeight="1" x14ac:dyDescent="0.2">
      <c r="A37" s="1"/>
      <c r="B37" s="2"/>
      <c r="C37" s="1"/>
      <c r="D37" s="1"/>
      <c r="E37" s="1"/>
      <c r="F37" s="1"/>
      <c r="G37" s="3"/>
      <c r="H37" s="3"/>
      <c r="I37" s="4"/>
      <c r="J37" s="1"/>
      <c r="K37" s="5"/>
      <c r="L37" s="1"/>
      <c r="M37" s="1"/>
      <c r="N37" s="1"/>
      <c r="O37" s="1"/>
      <c r="P37" s="2"/>
      <c r="Q37" s="3"/>
      <c r="R37" s="3"/>
      <c r="S37" s="3"/>
      <c r="T37" s="3"/>
      <c r="U37" s="3"/>
      <c r="V37" s="1"/>
      <c r="W37" s="1"/>
      <c r="X37" s="1"/>
      <c r="Y37" s="1"/>
      <c r="Z37" s="1"/>
      <c r="AA37" s="14"/>
      <c r="AB37" s="1"/>
      <c r="AC37" s="3"/>
      <c r="AD37" s="1"/>
      <c r="AE37" s="1"/>
      <c r="AF37" s="1"/>
      <c r="AG37" s="1"/>
      <c r="AH37" s="3"/>
      <c r="AI37" s="4"/>
      <c r="AJ37" s="4"/>
      <c r="AK37" s="4"/>
      <c r="AL37" s="3"/>
      <c r="AM37" s="3"/>
      <c r="AN37" s="3"/>
      <c r="AO37" s="4"/>
      <c r="AP37" s="4"/>
      <c r="AQ37" s="1"/>
      <c r="AR37" s="1"/>
    </row>
    <row r="38" spans="1:46" ht="45" customHeight="1" x14ac:dyDescent="0.2">
      <c r="A38" s="1"/>
      <c r="B38" s="2"/>
      <c r="C38" s="1"/>
      <c r="D38" s="1"/>
      <c r="E38" s="1"/>
      <c r="F38" s="3"/>
      <c r="G38" s="3"/>
      <c r="H38" s="3"/>
      <c r="I38" s="4"/>
      <c r="J38" s="1"/>
      <c r="K38" s="5"/>
      <c r="L38" s="1"/>
      <c r="M38" s="1"/>
      <c r="N38" s="1"/>
      <c r="O38" s="1"/>
      <c r="P38" s="2"/>
      <c r="Q38" s="12"/>
      <c r="R38" s="3"/>
      <c r="S38" s="3"/>
      <c r="T38" s="3"/>
      <c r="U38" s="1"/>
      <c r="V38" s="1"/>
      <c r="W38" s="1"/>
      <c r="X38" s="1"/>
      <c r="Y38" s="1"/>
      <c r="Z38" s="1"/>
      <c r="AA38" s="14"/>
      <c r="AB38" s="1"/>
      <c r="AC38" s="3"/>
      <c r="AD38" s="1"/>
      <c r="AE38" s="1"/>
      <c r="AF38" s="1"/>
      <c r="AG38" s="1"/>
      <c r="AH38" s="3"/>
      <c r="AI38" s="4"/>
      <c r="AJ38" s="4"/>
      <c r="AK38" s="4"/>
      <c r="AL38" s="1"/>
      <c r="AM38" s="1"/>
      <c r="AN38" s="1"/>
      <c r="AO38" s="4"/>
      <c r="AP38" s="4"/>
      <c r="AQ38" s="1"/>
      <c r="AR38" s="1"/>
    </row>
    <row r="39" spans="1:46" ht="45" customHeight="1" x14ac:dyDescent="0.2">
      <c r="A39" s="1"/>
      <c r="B39" s="2"/>
      <c r="C39" s="1"/>
      <c r="D39" s="1"/>
      <c r="E39" s="1"/>
      <c r="F39" s="3"/>
      <c r="G39" s="3"/>
      <c r="H39" s="3"/>
      <c r="I39" s="4"/>
      <c r="J39" s="1"/>
      <c r="K39" s="1"/>
      <c r="L39" s="1"/>
      <c r="M39" s="1"/>
      <c r="N39" s="1"/>
      <c r="O39" s="1"/>
      <c r="P39" s="2"/>
      <c r="Q39" s="12"/>
      <c r="R39" s="3"/>
      <c r="S39" s="3"/>
      <c r="T39" s="3"/>
      <c r="U39" s="3"/>
      <c r="V39" s="1"/>
      <c r="W39" s="1"/>
      <c r="X39" s="1"/>
      <c r="Y39" s="1"/>
      <c r="Z39" s="1"/>
      <c r="AA39" s="14"/>
      <c r="AB39" s="1"/>
      <c r="AC39" s="3"/>
      <c r="AD39" s="1"/>
      <c r="AE39" s="1"/>
      <c r="AF39" s="1"/>
      <c r="AG39" s="1"/>
      <c r="AH39" s="3"/>
      <c r="AI39" s="4"/>
      <c r="AJ39" s="4"/>
      <c r="AK39" s="4"/>
      <c r="AL39" s="3"/>
      <c r="AM39" s="3"/>
      <c r="AN39" s="3"/>
      <c r="AO39" s="25"/>
      <c r="AP39" s="4"/>
      <c r="AQ39" s="1"/>
      <c r="AR39" s="1"/>
    </row>
    <row r="40" spans="1:46" ht="45" customHeight="1" x14ac:dyDescent="0.2">
      <c r="A40" s="1"/>
      <c r="B40" s="2"/>
      <c r="C40" s="1"/>
      <c r="D40" s="1"/>
      <c r="E40" s="1"/>
      <c r="F40" s="1"/>
      <c r="G40" s="1"/>
      <c r="H40" s="1"/>
      <c r="I40" s="1"/>
      <c r="J40" s="1"/>
      <c r="K40" s="1"/>
      <c r="L40" s="1"/>
      <c r="M40" s="1"/>
      <c r="N40" s="1"/>
      <c r="O40" s="1"/>
      <c r="P40" s="2"/>
      <c r="Q40" s="12"/>
      <c r="R40" s="3"/>
      <c r="S40" s="3"/>
      <c r="T40" s="3"/>
      <c r="U40" s="1"/>
      <c r="V40" s="1"/>
      <c r="W40" s="1"/>
      <c r="X40" s="1"/>
      <c r="Y40" s="1"/>
      <c r="Z40" s="1"/>
      <c r="AA40" s="14"/>
      <c r="AB40" s="1"/>
      <c r="AC40" s="3"/>
      <c r="AD40" s="1"/>
      <c r="AE40" s="1"/>
      <c r="AF40" s="1"/>
      <c r="AG40" s="1"/>
      <c r="AH40" s="3"/>
      <c r="AI40" s="4"/>
      <c r="AJ40" s="4"/>
      <c r="AK40" s="4"/>
      <c r="AL40" s="1"/>
      <c r="AM40" s="1"/>
      <c r="AN40" s="1"/>
      <c r="AO40" s="4"/>
      <c r="AP40" s="4"/>
      <c r="AQ40" s="1"/>
      <c r="AR40" s="1"/>
    </row>
    <row r="41" spans="1:46" ht="45" customHeight="1" x14ac:dyDescent="0.2">
      <c r="A41" s="1"/>
      <c r="B41" s="2"/>
      <c r="C41" s="1"/>
      <c r="D41" s="1"/>
      <c r="E41" s="1"/>
      <c r="F41" s="1"/>
      <c r="G41" s="3"/>
      <c r="H41" s="3"/>
      <c r="I41" s="4"/>
      <c r="J41" s="1"/>
      <c r="K41" s="5"/>
      <c r="L41" s="1"/>
      <c r="M41" s="1"/>
      <c r="N41" s="1"/>
      <c r="O41" s="1"/>
      <c r="P41" s="2"/>
      <c r="Q41" s="12"/>
      <c r="R41" s="3"/>
      <c r="S41" s="3"/>
      <c r="T41" s="3"/>
      <c r="U41" s="1"/>
      <c r="V41" s="1"/>
      <c r="W41" s="1"/>
      <c r="X41" s="1"/>
      <c r="Y41" s="1"/>
      <c r="Z41" s="1"/>
      <c r="AA41" s="14"/>
      <c r="AB41" s="1"/>
      <c r="AC41" s="3"/>
      <c r="AD41" s="1"/>
      <c r="AE41" s="1"/>
      <c r="AF41" s="1"/>
      <c r="AG41" s="1"/>
      <c r="AH41" s="3"/>
      <c r="AI41" s="4"/>
      <c r="AJ41" s="4"/>
      <c r="AK41" s="4"/>
      <c r="AL41" s="1"/>
      <c r="AM41" s="1"/>
      <c r="AN41" s="1"/>
      <c r="AO41" s="4"/>
      <c r="AP41" s="4"/>
      <c r="AQ41" s="1"/>
      <c r="AR41" s="1"/>
    </row>
    <row r="42" spans="1:46" ht="32.25" customHeight="1" x14ac:dyDescent="0.2">
      <c r="A42" s="1"/>
      <c r="B42" s="2"/>
      <c r="C42" s="1"/>
      <c r="D42" s="1"/>
      <c r="E42" s="1"/>
      <c r="F42" s="1"/>
      <c r="G42" s="3"/>
      <c r="H42" s="3"/>
      <c r="I42" s="4"/>
      <c r="J42" s="1"/>
      <c r="K42" s="5"/>
      <c r="L42" s="1"/>
      <c r="M42" s="1"/>
      <c r="N42" s="1"/>
      <c r="O42" s="1"/>
      <c r="P42" s="2"/>
      <c r="Q42" s="3"/>
      <c r="R42" s="3"/>
      <c r="S42" s="3"/>
      <c r="T42" s="3"/>
      <c r="U42" s="1"/>
      <c r="V42" s="1"/>
      <c r="W42" s="1"/>
      <c r="X42" s="1"/>
      <c r="Y42" s="1"/>
      <c r="Z42" s="1"/>
      <c r="AA42" s="14"/>
      <c r="AB42" s="1"/>
      <c r="AC42" s="3"/>
      <c r="AD42" s="1"/>
      <c r="AE42" s="1"/>
      <c r="AF42" s="1"/>
      <c r="AG42" s="1"/>
      <c r="AH42" s="3"/>
      <c r="AI42" s="4"/>
      <c r="AJ42" s="4"/>
      <c r="AK42" s="4"/>
      <c r="AL42" s="1"/>
      <c r="AM42" s="1"/>
      <c r="AN42" s="1"/>
      <c r="AO42" s="4"/>
      <c r="AP42" s="4"/>
      <c r="AQ42" s="1"/>
      <c r="AR42" s="1"/>
    </row>
    <row r="43" spans="1:46" ht="32.25" customHeight="1" x14ac:dyDescent="0.2">
      <c r="A43" s="1"/>
      <c r="B43" s="2"/>
      <c r="C43" s="1"/>
      <c r="D43" s="1"/>
      <c r="E43" s="1"/>
      <c r="F43" s="1"/>
      <c r="G43" s="3"/>
      <c r="H43" s="3"/>
      <c r="I43" s="4"/>
      <c r="J43" s="1"/>
      <c r="K43" s="5"/>
      <c r="L43" s="1"/>
      <c r="M43" s="1"/>
      <c r="N43" s="24"/>
      <c r="O43" s="1"/>
      <c r="P43" s="2"/>
      <c r="Q43" s="3"/>
      <c r="R43" s="3"/>
      <c r="S43" s="3"/>
      <c r="T43" s="3"/>
      <c r="U43" s="1"/>
      <c r="V43" s="1"/>
      <c r="W43" s="1"/>
      <c r="X43" s="1"/>
      <c r="Y43" s="1"/>
      <c r="Z43" s="1"/>
      <c r="AA43" s="14"/>
      <c r="AB43" s="1"/>
      <c r="AC43" s="3"/>
      <c r="AD43" s="1"/>
      <c r="AE43" s="1"/>
      <c r="AF43" s="1"/>
      <c r="AG43" s="1"/>
      <c r="AH43" s="3"/>
      <c r="AI43" s="4"/>
      <c r="AJ43" s="4"/>
      <c r="AK43" s="4"/>
      <c r="AL43" s="1"/>
      <c r="AM43" s="1"/>
      <c r="AN43" s="1"/>
      <c r="AO43" s="4"/>
      <c r="AP43" s="4"/>
      <c r="AQ43" s="1"/>
      <c r="AR43" s="1"/>
    </row>
    <row r="44" spans="1:46" ht="45" customHeight="1" x14ac:dyDescent="0.2">
      <c r="A44" s="1"/>
      <c r="B44" s="2"/>
      <c r="C44" s="1"/>
      <c r="D44" s="1"/>
      <c r="E44" s="1"/>
      <c r="F44" s="1"/>
      <c r="G44" s="3"/>
      <c r="H44" s="3"/>
      <c r="I44" s="4"/>
      <c r="J44" s="1"/>
      <c r="K44" s="5"/>
      <c r="L44" s="1"/>
      <c r="M44" s="1"/>
      <c r="N44" s="1"/>
      <c r="O44" s="1"/>
      <c r="P44" s="2"/>
      <c r="Q44" s="12"/>
      <c r="R44" s="3"/>
      <c r="S44" s="3"/>
      <c r="T44" s="3"/>
      <c r="U44" s="1"/>
      <c r="V44" s="1"/>
      <c r="W44" s="1"/>
      <c r="X44" s="1"/>
      <c r="Y44" s="1"/>
      <c r="Z44" s="1"/>
      <c r="AA44" s="14"/>
      <c r="AB44" s="1"/>
      <c r="AC44" s="3"/>
      <c r="AD44" s="1"/>
      <c r="AE44" s="1"/>
      <c r="AF44" s="1"/>
      <c r="AG44" s="1"/>
      <c r="AH44" s="3"/>
      <c r="AI44" s="4"/>
      <c r="AJ44" s="4"/>
      <c r="AK44" s="4"/>
      <c r="AL44" s="1"/>
      <c r="AM44" s="1"/>
      <c r="AN44" s="1"/>
      <c r="AO44" s="4"/>
      <c r="AP44" s="4"/>
      <c r="AQ44" s="1"/>
      <c r="AR44" s="1"/>
    </row>
    <row r="45" spans="1:46" ht="45" customHeight="1" x14ac:dyDescent="0.2">
      <c r="A45" s="1"/>
      <c r="B45" s="2"/>
      <c r="C45" s="1"/>
      <c r="D45" s="1"/>
      <c r="E45" s="1"/>
      <c r="F45" s="1"/>
      <c r="G45" s="3"/>
      <c r="H45" s="3"/>
      <c r="I45" s="4"/>
      <c r="J45" s="1"/>
      <c r="K45" s="5"/>
      <c r="L45" s="1"/>
      <c r="M45" s="1"/>
      <c r="N45" s="24"/>
      <c r="O45" s="1"/>
      <c r="P45" s="2"/>
      <c r="Q45" s="12"/>
      <c r="R45" s="3"/>
      <c r="S45" s="3"/>
      <c r="T45" s="3"/>
      <c r="U45" s="3"/>
      <c r="V45" s="3"/>
      <c r="W45" s="1"/>
      <c r="X45" s="1"/>
      <c r="Y45" s="1"/>
      <c r="Z45" s="1"/>
      <c r="AA45" s="14"/>
      <c r="AB45" s="1"/>
      <c r="AC45" s="3"/>
      <c r="AD45" s="1"/>
      <c r="AE45" s="1"/>
      <c r="AF45" s="1"/>
      <c r="AG45" s="1"/>
      <c r="AH45" s="3"/>
      <c r="AI45" s="4"/>
      <c r="AJ45" s="4"/>
      <c r="AK45" s="4"/>
      <c r="AL45" s="3"/>
      <c r="AM45" s="3"/>
      <c r="AN45" s="3"/>
      <c r="AO45" s="4"/>
      <c r="AP45" s="4"/>
      <c r="AQ45" s="1"/>
      <c r="AR45" s="1"/>
    </row>
    <row r="46" spans="1:46" ht="77.25" customHeight="1" x14ac:dyDescent="0.2">
      <c r="A46" s="1"/>
      <c r="B46" s="2"/>
      <c r="C46" s="1"/>
      <c r="D46" s="1"/>
      <c r="E46" s="1"/>
      <c r="F46" s="1"/>
      <c r="G46" s="3"/>
      <c r="H46" s="3"/>
      <c r="I46" s="4"/>
      <c r="J46" s="1"/>
      <c r="K46" s="5"/>
      <c r="L46" s="1"/>
      <c r="M46" s="1"/>
      <c r="N46" s="1"/>
      <c r="O46" s="1"/>
      <c r="P46" s="2"/>
      <c r="Q46" s="3"/>
      <c r="R46" s="3"/>
      <c r="S46" s="3"/>
      <c r="T46" s="3"/>
      <c r="U46" s="3"/>
      <c r="V46" s="1"/>
      <c r="W46" s="1"/>
      <c r="X46" s="1"/>
      <c r="Y46" s="1"/>
      <c r="Z46" s="1"/>
      <c r="AA46" s="14"/>
      <c r="AB46" s="1"/>
      <c r="AC46" s="3"/>
      <c r="AD46" s="1"/>
      <c r="AE46" s="1"/>
      <c r="AF46" s="1"/>
      <c r="AG46" s="1"/>
      <c r="AH46" s="3"/>
      <c r="AI46" s="4"/>
      <c r="AJ46" s="4"/>
      <c r="AK46" s="4"/>
      <c r="AL46" s="3"/>
      <c r="AM46" s="3"/>
      <c r="AN46" s="3"/>
      <c r="AO46" s="4"/>
      <c r="AP46" s="4"/>
      <c r="AQ46" s="1"/>
      <c r="AR46" s="1"/>
    </row>
    <row r="47" spans="1:46" s="17" customFormat="1" ht="45" customHeight="1" x14ac:dyDescent="0.2">
      <c r="A47" s="1"/>
      <c r="B47" s="2"/>
      <c r="C47" s="1"/>
      <c r="D47" s="1"/>
      <c r="E47" s="1"/>
      <c r="F47" s="1"/>
      <c r="G47" s="3"/>
      <c r="H47" s="3"/>
      <c r="I47" s="4"/>
      <c r="J47" s="1"/>
      <c r="K47" s="5"/>
      <c r="L47" s="1"/>
      <c r="M47" s="1"/>
      <c r="N47" s="24"/>
      <c r="O47" s="1"/>
      <c r="P47" s="2"/>
      <c r="Q47" s="3"/>
      <c r="R47" s="3"/>
      <c r="S47" s="3"/>
      <c r="T47" s="3"/>
      <c r="U47" s="3"/>
      <c r="V47" s="1"/>
      <c r="W47" s="1"/>
      <c r="X47" s="1"/>
      <c r="Y47" s="1"/>
      <c r="Z47" s="1"/>
      <c r="AA47" s="16"/>
      <c r="AB47" s="1"/>
      <c r="AC47" s="3"/>
      <c r="AD47" s="1"/>
      <c r="AE47" s="1"/>
      <c r="AF47" s="1"/>
      <c r="AG47" s="1"/>
      <c r="AH47" s="3"/>
      <c r="AI47" s="4"/>
      <c r="AJ47" s="4"/>
      <c r="AK47" s="4"/>
      <c r="AL47" s="3"/>
      <c r="AM47" s="3"/>
      <c r="AN47" s="1"/>
      <c r="AO47" s="4"/>
      <c r="AP47" s="4"/>
      <c r="AQ47" s="1"/>
      <c r="AR47" s="1"/>
      <c r="AS47" s="34"/>
      <c r="AT47" s="34"/>
    </row>
    <row r="48" spans="1:46" ht="77.25" customHeight="1" x14ac:dyDescent="0.2">
      <c r="A48" s="1"/>
      <c r="B48" s="2"/>
      <c r="C48" s="1"/>
      <c r="D48" s="1"/>
      <c r="E48" s="1"/>
      <c r="F48" s="1"/>
      <c r="G48" s="3"/>
      <c r="H48" s="3"/>
      <c r="I48" s="4"/>
      <c r="J48" s="1"/>
      <c r="K48" s="5"/>
      <c r="L48" s="1"/>
      <c r="M48" s="1"/>
      <c r="N48" s="1"/>
      <c r="O48" s="1"/>
      <c r="P48" s="2"/>
      <c r="Q48" s="3"/>
      <c r="R48" s="3"/>
      <c r="S48" s="3"/>
      <c r="T48" s="3"/>
      <c r="U48" s="3"/>
      <c r="V48" s="1"/>
      <c r="W48" s="1"/>
      <c r="X48" s="1"/>
      <c r="Y48" s="1"/>
      <c r="Z48" s="1"/>
      <c r="AA48" s="14"/>
      <c r="AB48" s="1"/>
      <c r="AC48" s="3"/>
      <c r="AD48" s="1"/>
      <c r="AE48" s="1"/>
      <c r="AF48" s="1"/>
      <c r="AG48" s="1"/>
      <c r="AH48" s="3"/>
      <c r="AI48" s="4"/>
      <c r="AJ48" s="4"/>
      <c r="AK48" s="4"/>
      <c r="AL48" s="3"/>
      <c r="AM48" s="3"/>
      <c r="AN48" s="3"/>
      <c r="AO48" s="4"/>
      <c r="AP48" s="4"/>
      <c r="AQ48" s="1"/>
      <c r="AR48" s="1"/>
    </row>
    <row r="49" spans="1:46" ht="77.25" customHeight="1" x14ac:dyDescent="0.2">
      <c r="A49" s="1"/>
      <c r="B49" s="2"/>
      <c r="C49" s="1"/>
      <c r="D49" s="1"/>
      <c r="E49" s="1"/>
      <c r="F49" s="1"/>
      <c r="G49" s="3"/>
      <c r="H49" s="3"/>
      <c r="I49" s="4"/>
      <c r="J49" s="1"/>
      <c r="K49" s="5"/>
      <c r="L49" s="1"/>
      <c r="M49" s="1"/>
      <c r="N49" s="1"/>
      <c r="O49" s="1"/>
      <c r="P49" s="2"/>
      <c r="Q49" s="3"/>
      <c r="R49" s="3"/>
      <c r="S49" s="3"/>
      <c r="T49" s="20"/>
      <c r="U49" s="3"/>
      <c r="V49" s="3"/>
      <c r="W49" s="1"/>
      <c r="X49" s="1"/>
      <c r="Y49" s="1"/>
      <c r="Z49" s="1"/>
      <c r="AA49" s="14"/>
      <c r="AB49" s="1"/>
      <c r="AC49" s="1"/>
      <c r="AD49" s="3"/>
      <c r="AE49" s="1"/>
      <c r="AF49" s="1"/>
      <c r="AG49" s="1"/>
      <c r="AH49" s="1"/>
      <c r="AI49" s="4"/>
      <c r="AJ49" s="4"/>
      <c r="AK49" s="4"/>
      <c r="AL49" s="4"/>
      <c r="AM49" s="3"/>
      <c r="AN49" s="3"/>
      <c r="AO49" s="4"/>
      <c r="AP49" s="4"/>
      <c r="AQ49" s="1"/>
      <c r="AR49" s="1"/>
    </row>
    <row r="50" spans="1:46" ht="45" customHeight="1" x14ac:dyDescent="0.2">
      <c r="A50" s="1"/>
      <c r="B50" s="2"/>
      <c r="C50" s="1"/>
      <c r="D50" s="1"/>
      <c r="E50" s="1"/>
      <c r="F50" s="1"/>
      <c r="G50" s="3"/>
      <c r="H50" s="3"/>
      <c r="I50" s="4"/>
      <c r="J50" s="1"/>
      <c r="K50" s="5"/>
      <c r="L50" s="1"/>
      <c r="M50" s="1"/>
      <c r="N50" s="1"/>
      <c r="O50" s="1"/>
      <c r="P50" s="2"/>
      <c r="Q50" s="12"/>
      <c r="R50" s="3"/>
      <c r="S50" s="3"/>
      <c r="T50" s="3"/>
      <c r="U50" s="1"/>
      <c r="V50" s="1"/>
      <c r="W50" s="1"/>
      <c r="X50" s="1"/>
      <c r="Y50" s="1"/>
      <c r="Z50" s="1"/>
      <c r="AA50" s="14"/>
      <c r="AB50" s="1"/>
      <c r="AC50" s="3"/>
      <c r="AD50" s="1"/>
      <c r="AE50" s="1"/>
      <c r="AF50" s="1"/>
      <c r="AG50" s="1"/>
      <c r="AH50" s="3"/>
      <c r="AI50" s="4"/>
      <c r="AJ50" s="4"/>
      <c r="AK50" s="4"/>
      <c r="AL50" s="1"/>
      <c r="AM50" s="1"/>
      <c r="AN50" s="1"/>
      <c r="AO50" s="4"/>
      <c r="AP50" s="4"/>
      <c r="AQ50" s="1"/>
      <c r="AR50" s="1"/>
    </row>
    <row r="51" spans="1:46" ht="45" customHeight="1" x14ac:dyDescent="0.2">
      <c r="A51" s="1"/>
      <c r="B51" s="2"/>
      <c r="C51" s="1"/>
      <c r="D51" s="1"/>
      <c r="E51" s="1"/>
      <c r="F51" s="1"/>
      <c r="G51" s="3"/>
      <c r="H51" s="3"/>
      <c r="I51" s="4"/>
      <c r="J51" s="1"/>
      <c r="K51" s="5"/>
      <c r="L51" s="1"/>
      <c r="M51" s="1"/>
      <c r="N51" s="24"/>
      <c r="O51" s="1"/>
      <c r="P51" s="2"/>
      <c r="Q51" s="3"/>
      <c r="R51" s="3"/>
      <c r="S51" s="3"/>
      <c r="T51" s="3"/>
      <c r="U51" s="3"/>
      <c r="V51" s="1"/>
      <c r="W51" s="1"/>
      <c r="X51" s="1"/>
      <c r="Y51" s="1"/>
      <c r="Z51" s="1"/>
      <c r="AA51" s="14"/>
      <c r="AB51" s="1"/>
      <c r="AC51" s="3"/>
      <c r="AD51" s="1"/>
      <c r="AE51" s="1"/>
      <c r="AF51" s="1"/>
      <c r="AG51" s="1"/>
      <c r="AH51" s="3"/>
      <c r="AI51" s="4"/>
      <c r="AJ51" s="4"/>
      <c r="AK51" s="4"/>
      <c r="AL51" s="1"/>
      <c r="AM51" s="3"/>
      <c r="AN51" s="3"/>
      <c r="AO51" s="4"/>
      <c r="AP51" s="4"/>
      <c r="AQ51" s="1"/>
      <c r="AR51" s="1"/>
    </row>
    <row r="52" spans="1:46" ht="45" customHeight="1" x14ac:dyDescent="0.2">
      <c r="A52" s="1"/>
      <c r="B52" s="2"/>
      <c r="C52" s="1"/>
      <c r="D52" s="1"/>
      <c r="E52" s="1"/>
      <c r="F52" s="1"/>
      <c r="G52" s="3"/>
      <c r="H52" s="3"/>
      <c r="I52" s="4"/>
      <c r="J52" s="1"/>
      <c r="K52" s="5"/>
      <c r="L52" s="1"/>
      <c r="M52" s="1"/>
      <c r="N52" s="1"/>
      <c r="O52" s="1"/>
      <c r="P52" s="2"/>
      <c r="Q52" s="12"/>
      <c r="R52" s="3"/>
      <c r="S52" s="3"/>
      <c r="T52" s="3"/>
      <c r="U52" s="1"/>
      <c r="V52" s="1"/>
      <c r="W52" s="1"/>
      <c r="X52" s="1"/>
      <c r="Y52" s="1"/>
      <c r="Z52" s="1"/>
      <c r="AA52" s="14"/>
      <c r="AB52" s="1"/>
      <c r="AC52" s="3"/>
      <c r="AD52" s="1"/>
      <c r="AE52" s="1"/>
      <c r="AF52" s="1"/>
      <c r="AG52" s="1"/>
      <c r="AH52" s="3"/>
      <c r="AI52" s="4"/>
      <c r="AJ52" s="4"/>
      <c r="AK52" s="4"/>
      <c r="AL52" s="1"/>
      <c r="AM52" s="1"/>
      <c r="AN52" s="1"/>
      <c r="AO52" s="4"/>
      <c r="AP52" s="4"/>
      <c r="AQ52" s="1"/>
      <c r="AR52" s="1"/>
    </row>
    <row r="53" spans="1:46" ht="45" customHeight="1" x14ac:dyDescent="0.2">
      <c r="A53" s="1"/>
      <c r="B53" s="2"/>
      <c r="C53" s="1"/>
      <c r="D53" s="1"/>
      <c r="E53" s="1"/>
      <c r="F53" s="1"/>
      <c r="G53" s="3"/>
      <c r="H53" s="3"/>
      <c r="I53" s="4"/>
      <c r="J53" s="1"/>
      <c r="K53" s="5"/>
      <c r="L53" s="1"/>
      <c r="M53" s="1"/>
      <c r="N53" s="1"/>
      <c r="O53" s="1"/>
      <c r="P53" s="2"/>
      <c r="Q53" s="3"/>
      <c r="R53" s="3"/>
      <c r="S53" s="3"/>
      <c r="T53" s="3"/>
      <c r="U53" s="1"/>
      <c r="V53" s="1"/>
      <c r="W53" s="1"/>
      <c r="X53" s="1"/>
      <c r="Y53" s="1"/>
      <c r="Z53" s="1"/>
      <c r="AA53" s="14"/>
      <c r="AB53" s="1"/>
      <c r="AC53" s="3"/>
      <c r="AD53" s="1"/>
      <c r="AE53" s="1"/>
      <c r="AF53" s="1"/>
      <c r="AG53" s="1"/>
      <c r="AH53" s="3"/>
      <c r="AI53" s="4"/>
      <c r="AJ53" s="4"/>
      <c r="AK53" s="4"/>
      <c r="AL53" s="1"/>
      <c r="AM53" s="1"/>
      <c r="AN53" s="1"/>
      <c r="AO53" s="4"/>
      <c r="AP53" s="4"/>
      <c r="AQ53" s="1"/>
      <c r="AR53" s="1"/>
    </row>
    <row r="54" spans="1:46" ht="45" customHeight="1" x14ac:dyDescent="0.2">
      <c r="A54" s="1"/>
      <c r="B54" s="2"/>
      <c r="C54" s="1"/>
      <c r="D54" s="1"/>
      <c r="E54" s="1"/>
      <c r="F54" s="1"/>
      <c r="G54" s="3"/>
      <c r="H54" s="3"/>
      <c r="I54" s="4"/>
      <c r="J54" s="1"/>
      <c r="K54" s="5"/>
      <c r="L54" s="1"/>
      <c r="M54" s="1"/>
      <c r="N54" s="1"/>
      <c r="O54" s="1"/>
      <c r="P54" s="2"/>
      <c r="Q54" s="3"/>
      <c r="R54" s="3"/>
      <c r="S54" s="3"/>
      <c r="T54" s="3"/>
      <c r="U54" s="3"/>
      <c r="V54" s="1"/>
      <c r="W54" s="1"/>
      <c r="X54" s="1"/>
      <c r="Y54" s="1"/>
      <c r="Z54" s="1"/>
      <c r="AA54" s="14"/>
      <c r="AB54" s="1"/>
      <c r="AC54" s="3"/>
      <c r="AD54" s="1"/>
      <c r="AE54" s="1"/>
      <c r="AF54" s="1"/>
      <c r="AG54" s="1"/>
      <c r="AH54" s="3"/>
      <c r="AI54" s="4"/>
      <c r="AJ54" s="4"/>
      <c r="AK54" s="4"/>
      <c r="AL54" s="1"/>
      <c r="AM54" s="1"/>
      <c r="AN54" s="1"/>
      <c r="AO54" s="4"/>
      <c r="AP54" s="4"/>
      <c r="AQ54" s="1"/>
      <c r="AR54" s="1"/>
    </row>
    <row r="55" spans="1:46" ht="45" customHeight="1" x14ac:dyDescent="0.2">
      <c r="A55" s="1"/>
      <c r="B55" s="2"/>
      <c r="C55" s="1"/>
      <c r="D55" s="1"/>
      <c r="E55" s="1"/>
      <c r="F55" s="1"/>
      <c r="G55" s="3"/>
      <c r="H55" s="3"/>
      <c r="I55" s="4"/>
      <c r="J55" s="1"/>
      <c r="K55" s="5"/>
      <c r="L55" s="1"/>
      <c r="M55" s="1"/>
      <c r="N55" s="1"/>
      <c r="O55" s="1"/>
      <c r="P55" s="2"/>
      <c r="Q55" s="12"/>
      <c r="R55" s="3"/>
      <c r="S55" s="3"/>
      <c r="T55" s="3"/>
      <c r="U55" s="1"/>
      <c r="V55" s="1"/>
      <c r="W55" s="1"/>
      <c r="X55" s="1"/>
      <c r="Y55" s="1"/>
      <c r="Z55" s="1"/>
      <c r="AA55" s="14"/>
      <c r="AB55" s="1"/>
      <c r="AC55" s="3"/>
      <c r="AD55" s="1"/>
      <c r="AE55" s="1"/>
      <c r="AF55" s="1"/>
      <c r="AG55" s="1"/>
      <c r="AH55" s="3"/>
      <c r="AI55" s="4"/>
      <c r="AJ55" s="4"/>
      <c r="AK55" s="4"/>
      <c r="AL55" s="1"/>
      <c r="AM55" s="1"/>
      <c r="AN55" s="1"/>
      <c r="AO55" s="4"/>
      <c r="AP55" s="4"/>
      <c r="AQ55" s="1"/>
      <c r="AR55" s="1"/>
    </row>
    <row r="56" spans="1:46" ht="45" customHeight="1" x14ac:dyDescent="0.2">
      <c r="A56" s="1"/>
      <c r="B56" s="2"/>
      <c r="C56" s="1"/>
      <c r="D56" s="1"/>
      <c r="E56" s="1"/>
      <c r="F56" s="1"/>
      <c r="G56" s="3"/>
      <c r="H56" s="3"/>
      <c r="I56" s="4"/>
      <c r="J56" s="1"/>
      <c r="K56" s="5"/>
      <c r="L56" s="1"/>
      <c r="M56" s="1"/>
      <c r="N56" s="1"/>
      <c r="O56" s="1"/>
      <c r="P56" s="2"/>
      <c r="Q56" s="12"/>
      <c r="R56" s="3"/>
      <c r="S56" s="3"/>
      <c r="T56" s="3"/>
      <c r="U56" s="3"/>
      <c r="V56" s="1"/>
      <c r="W56" s="1"/>
      <c r="X56" s="1"/>
      <c r="Y56" s="1"/>
      <c r="Z56" s="1"/>
      <c r="AA56" s="14"/>
      <c r="AB56" s="1"/>
      <c r="AC56" s="3"/>
      <c r="AD56" s="1"/>
      <c r="AE56" s="1"/>
      <c r="AF56" s="1"/>
      <c r="AG56" s="1"/>
      <c r="AH56" s="3"/>
      <c r="AI56" s="4"/>
      <c r="AJ56" s="4"/>
      <c r="AK56" s="4"/>
      <c r="AL56" s="3"/>
      <c r="AM56" s="3"/>
      <c r="AN56" s="3"/>
      <c r="AO56" s="4"/>
      <c r="AP56" s="4"/>
      <c r="AQ56" s="1"/>
      <c r="AR56" s="1"/>
    </row>
    <row r="57" spans="1:46" s="17" customFormat="1" ht="45" customHeight="1" x14ac:dyDescent="0.2">
      <c r="A57" s="1"/>
      <c r="B57" s="2"/>
      <c r="C57" s="1"/>
      <c r="D57" s="1"/>
      <c r="E57" s="1"/>
      <c r="F57" s="1"/>
      <c r="G57" s="3"/>
      <c r="H57" s="3"/>
      <c r="I57" s="4"/>
      <c r="J57" s="1"/>
      <c r="K57" s="5"/>
      <c r="L57" s="1"/>
      <c r="M57" s="1"/>
      <c r="N57" s="1"/>
      <c r="O57" s="1"/>
      <c r="P57" s="2"/>
      <c r="Q57" s="12"/>
      <c r="R57" s="3"/>
      <c r="S57" s="3"/>
      <c r="T57" s="3"/>
      <c r="U57" s="3"/>
      <c r="V57" s="3"/>
      <c r="W57" s="1"/>
      <c r="X57" s="1"/>
      <c r="Y57" s="1"/>
      <c r="Z57" s="1"/>
      <c r="AA57" s="14"/>
      <c r="AB57" s="1"/>
      <c r="AC57" s="3"/>
      <c r="AD57" s="1"/>
      <c r="AE57" s="1"/>
      <c r="AF57" s="1"/>
      <c r="AG57" s="1"/>
      <c r="AH57" s="3"/>
      <c r="AI57" s="4"/>
      <c r="AJ57" s="4"/>
      <c r="AK57" s="4"/>
      <c r="AL57" s="3"/>
      <c r="AM57" s="3"/>
      <c r="AN57" s="1"/>
      <c r="AO57" s="4"/>
      <c r="AP57" s="4"/>
      <c r="AQ57" s="1"/>
      <c r="AR57" s="1"/>
      <c r="AS57" s="34"/>
      <c r="AT57" s="34"/>
    </row>
    <row r="58" spans="1:46" ht="45" customHeight="1" x14ac:dyDescent="0.2">
      <c r="A58" s="1"/>
      <c r="B58" s="2"/>
      <c r="C58" s="1"/>
      <c r="D58" s="1"/>
      <c r="E58" s="1"/>
      <c r="F58" s="1"/>
      <c r="G58" s="3"/>
      <c r="H58" s="3"/>
      <c r="I58" s="4"/>
      <c r="J58" s="1"/>
      <c r="K58" s="5"/>
      <c r="L58" s="1"/>
      <c r="M58" s="1"/>
      <c r="N58" s="24"/>
      <c r="O58" s="1"/>
      <c r="P58" s="2"/>
      <c r="Q58" s="12"/>
      <c r="R58" s="3"/>
      <c r="S58" s="3"/>
      <c r="T58" s="3"/>
      <c r="U58" s="1"/>
      <c r="V58" s="1"/>
      <c r="W58" s="1"/>
      <c r="X58" s="1"/>
      <c r="Y58" s="1"/>
      <c r="Z58" s="1"/>
      <c r="AA58" s="14"/>
      <c r="AB58" s="1"/>
      <c r="AC58" s="3"/>
      <c r="AD58" s="1"/>
      <c r="AE58" s="1"/>
      <c r="AF58" s="1"/>
      <c r="AG58" s="1"/>
      <c r="AH58" s="3"/>
      <c r="AI58" s="4"/>
      <c r="AJ58" s="4"/>
      <c r="AK58" s="4"/>
      <c r="AL58" s="1"/>
      <c r="AM58" s="1"/>
      <c r="AN58" s="1"/>
      <c r="AO58" s="4"/>
      <c r="AP58" s="4"/>
      <c r="AQ58" s="1"/>
      <c r="AR58" s="1"/>
    </row>
    <row r="59" spans="1:46" ht="45" customHeight="1" x14ac:dyDescent="0.2">
      <c r="A59" s="1"/>
      <c r="B59" s="2"/>
      <c r="C59" s="1"/>
      <c r="D59" s="1"/>
      <c r="E59" s="1"/>
      <c r="F59" s="1"/>
      <c r="G59" s="3"/>
      <c r="H59" s="3"/>
      <c r="I59" s="4"/>
      <c r="J59" s="1"/>
      <c r="K59" s="5"/>
      <c r="L59" s="1"/>
      <c r="M59" s="1"/>
      <c r="N59" s="24"/>
      <c r="O59" s="1"/>
      <c r="P59" s="2"/>
      <c r="Q59" s="3"/>
      <c r="R59" s="3"/>
      <c r="S59" s="3"/>
      <c r="T59" s="3"/>
      <c r="U59" s="3"/>
      <c r="V59" s="1"/>
      <c r="W59" s="1"/>
      <c r="X59" s="1"/>
      <c r="Y59" s="1"/>
      <c r="Z59" s="1"/>
      <c r="AA59" s="14"/>
      <c r="AB59" s="1"/>
      <c r="AC59" s="3"/>
      <c r="AD59" s="1"/>
      <c r="AE59" s="1"/>
      <c r="AF59" s="1"/>
      <c r="AG59" s="1"/>
      <c r="AH59" s="3"/>
      <c r="AI59" s="4"/>
      <c r="AJ59" s="4"/>
      <c r="AK59" s="4"/>
      <c r="AL59" s="3"/>
      <c r="AM59" s="3"/>
      <c r="AN59" s="1"/>
      <c r="AO59" s="4"/>
      <c r="AP59" s="4"/>
      <c r="AQ59" s="1"/>
      <c r="AR59" s="1"/>
    </row>
    <row r="60" spans="1:46" ht="45" customHeight="1" x14ac:dyDescent="0.2">
      <c r="A60" s="1"/>
      <c r="B60" s="2"/>
      <c r="C60" s="1"/>
      <c r="D60" s="1"/>
      <c r="E60" s="13"/>
      <c r="F60" s="1"/>
      <c r="G60" s="3"/>
      <c r="H60" s="3"/>
      <c r="I60" s="4"/>
      <c r="J60" s="1"/>
      <c r="K60" s="5"/>
      <c r="L60" s="1"/>
      <c r="M60" s="1"/>
      <c r="N60" s="24"/>
      <c r="O60" s="1"/>
      <c r="P60" s="2"/>
      <c r="Q60" s="3"/>
      <c r="R60" s="3"/>
      <c r="S60" s="3"/>
      <c r="T60" s="3"/>
      <c r="U60" s="3"/>
      <c r="V60" s="1"/>
      <c r="W60" s="1"/>
      <c r="X60" s="1"/>
      <c r="Y60" s="1"/>
      <c r="Z60" s="1"/>
      <c r="AA60" s="14"/>
      <c r="AB60" s="1"/>
      <c r="AC60" s="3"/>
      <c r="AD60" s="1"/>
      <c r="AE60" s="1"/>
      <c r="AF60" s="1"/>
      <c r="AG60" s="1"/>
      <c r="AH60" s="3"/>
      <c r="AI60" s="4"/>
      <c r="AJ60" s="4"/>
      <c r="AK60" s="4"/>
      <c r="AL60" s="3"/>
      <c r="AM60" s="3"/>
      <c r="AN60" s="18"/>
      <c r="AO60" s="4"/>
      <c r="AP60" s="4"/>
      <c r="AQ60" s="1"/>
      <c r="AR60" s="1"/>
    </row>
    <row r="61" spans="1:46" ht="45" customHeight="1" x14ac:dyDescent="0.2">
      <c r="A61" s="1"/>
      <c r="B61" s="2"/>
      <c r="C61" s="1"/>
      <c r="D61" s="1"/>
      <c r="E61" s="1"/>
      <c r="F61" s="1"/>
      <c r="G61" s="3"/>
      <c r="H61" s="3"/>
      <c r="I61" s="4"/>
      <c r="J61" s="1"/>
      <c r="K61" s="5"/>
      <c r="L61" s="1"/>
      <c r="M61" s="1"/>
      <c r="N61" s="24"/>
      <c r="O61" s="1"/>
      <c r="P61" s="2"/>
      <c r="Q61" s="1"/>
      <c r="R61" s="3"/>
      <c r="S61" s="3"/>
      <c r="T61" s="3"/>
      <c r="U61" s="1"/>
      <c r="V61" s="1"/>
      <c r="W61" s="1"/>
      <c r="X61" s="1"/>
      <c r="Y61" s="1"/>
      <c r="Z61" s="1"/>
      <c r="AA61" s="14"/>
      <c r="AB61" s="1"/>
      <c r="AC61" s="3"/>
      <c r="AD61" s="1"/>
      <c r="AE61" s="1"/>
      <c r="AF61" s="1"/>
      <c r="AG61" s="1"/>
      <c r="AH61" s="3"/>
      <c r="AI61" s="4"/>
      <c r="AJ61" s="4"/>
      <c r="AK61" s="4"/>
      <c r="AL61" s="1"/>
      <c r="AM61" s="1"/>
      <c r="AN61" s="1"/>
      <c r="AO61" s="4"/>
      <c r="AP61" s="4"/>
      <c r="AQ61" s="1"/>
      <c r="AR61" s="1"/>
    </row>
    <row r="62" spans="1:46" s="50" customFormat="1" ht="45" customHeight="1" x14ac:dyDescent="0.2">
      <c r="A62" s="40"/>
      <c r="B62" s="41"/>
      <c r="C62" s="40"/>
      <c r="D62" s="40"/>
      <c r="E62" s="40"/>
      <c r="F62" s="40"/>
      <c r="G62" s="42"/>
      <c r="H62" s="42"/>
      <c r="I62" s="43"/>
      <c r="J62" s="40"/>
      <c r="K62" s="46"/>
      <c r="L62" s="40"/>
      <c r="M62" s="40"/>
      <c r="N62" s="45"/>
      <c r="O62" s="40"/>
      <c r="P62" s="41"/>
      <c r="Q62" s="40"/>
      <c r="R62" s="42"/>
      <c r="S62" s="42"/>
      <c r="T62" s="42"/>
      <c r="U62" s="40"/>
      <c r="V62" s="40"/>
      <c r="W62" s="40"/>
      <c r="X62" s="40"/>
      <c r="Y62" s="40"/>
      <c r="Z62" s="40"/>
      <c r="AA62" s="47"/>
      <c r="AB62" s="40"/>
      <c r="AC62" s="42"/>
      <c r="AD62" s="40"/>
      <c r="AE62" s="40"/>
      <c r="AF62" s="40"/>
      <c r="AG62" s="40"/>
      <c r="AH62" s="42"/>
      <c r="AI62" s="43"/>
      <c r="AJ62" s="43"/>
      <c r="AK62" s="43"/>
      <c r="AL62" s="40"/>
      <c r="AM62" s="40"/>
      <c r="AN62" s="40"/>
      <c r="AO62" s="43"/>
      <c r="AP62" s="43"/>
      <c r="AQ62" s="40"/>
      <c r="AR62" s="40"/>
      <c r="AS62" s="49"/>
      <c r="AT62" s="49"/>
    </row>
    <row r="63" spans="1:46" s="50" customFormat="1" ht="45" customHeight="1" x14ac:dyDescent="0.2">
      <c r="A63" s="40"/>
      <c r="B63" s="41"/>
      <c r="C63" s="40"/>
      <c r="D63" s="40"/>
      <c r="E63" s="40"/>
      <c r="F63" s="40"/>
      <c r="G63" s="42"/>
      <c r="H63" s="42"/>
      <c r="I63" s="43"/>
      <c r="J63" s="40"/>
      <c r="K63" s="46"/>
      <c r="L63" s="40"/>
      <c r="M63" s="40"/>
      <c r="N63" s="45"/>
      <c r="O63" s="40"/>
      <c r="P63" s="41"/>
      <c r="Q63" s="40"/>
      <c r="R63" s="42"/>
      <c r="S63" s="42"/>
      <c r="T63" s="42"/>
      <c r="U63" s="40"/>
      <c r="V63" s="40"/>
      <c r="W63" s="40"/>
      <c r="X63" s="40"/>
      <c r="Y63" s="40"/>
      <c r="Z63" s="40"/>
      <c r="AA63" s="47"/>
      <c r="AB63" s="40"/>
      <c r="AC63" s="42"/>
      <c r="AD63" s="40"/>
      <c r="AE63" s="40"/>
      <c r="AF63" s="40"/>
      <c r="AG63" s="40"/>
      <c r="AH63" s="42"/>
      <c r="AI63" s="43"/>
      <c r="AJ63" s="43"/>
      <c r="AK63" s="43"/>
      <c r="AL63" s="40"/>
      <c r="AM63" s="40"/>
      <c r="AN63" s="40"/>
      <c r="AO63" s="43"/>
      <c r="AP63" s="43"/>
      <c r="AQ63" s="40"/>
      <c r="AR63" s="40"/>
      <c r="AS63" s="49"/>
      <c r="AT63" s="49"/>
    </row>
    <row r="64" spans="1:46" s="50" customFormat="1" ht="45" customHeight="1" x14ac:dyDescent="0.2">
      <c r="A64" s="40"/>
      <c r="B64" s="41"/>
      <c r="C64" s="40"/>
      <c r="D64" s="40"/>
      <c r="E64" s="48"/>
      <c r="F64" s="40"/>
      <c r="G64" s="42"/>
      <c r="H64" s="42"/>
      <c r="I64" s="43"/>
      <c r="J64" s="40"/>
      <c r="K64" s="46"/>
      <c r="L64" s="40"/>
      <c r="M64" s="40"/>
      <c r="N64" s="45"/>
      <c r="O64" s="40"/>
      <c r="P64" s="41"/>
      <c r="Q64" s="42"/>
      <c r="R64" s="42"/>
      <c r="S64" s="42"/>
      <c r="T64" s="42"/>
      <c r="U64" s="40"/>
      <c r="V64" s="40"/>
      <c r="W64" s="40"/>
      <c r="X64" s="40"/>
      <c r="Y64" s="40"/>
      <c r="Z64" s="40"/>
      <c r="AA64" s="47"/>
      <c r="AB64" s="40"/>
      <c r="AC64" s="42"/>
      <c r="AD64" s="40"/>
      <c r="AE64" s="40"/>
      <c r="AF64" s="40"/>
      <c r="AG64" s="40"/>
      <c r="AH64" s="42"/>
      <c r="AI64" s="43"/>
      <c r="AJ64" s="43"/>
      <c r="AK64" s="43"/>
      <c r="AL64" s="40"/>
      <c r="AM64" s="40"/>
      <c r="AN64" s="40"/>
      <c r="AO64" s="43"/>
      <c r="AP64" s="43"/>
      <c r="AQ64" s="40"/>
      <c r="AR64" s="40"/>
      <c r="AS64" s="49"/>
      <c r="AT64" s="49"/>
    </row>
    <row r="65" spans="1:46" ht="45" customHeight="1" x14ac:dyDescent="0.2">
      <c r="A65" s="1"/>
      <c r="B65" s="2"/>
      <c r="C65" s="1"/>
      <c r="D65" s="1"/>
      <c r="E65" s="13"/>
      <c r="F65" s="1"/>
      <c r="G65" s="3"/>
      <c r="H65" s="3"/>
      <c r="I65" s="4"/>
      <c r="J65" s="1"/>
      <c r="K65" s="5"/>
      <c r="L65" s="1"/>
      <c r="M65" s="1"/>
      <c r="N65" s="24"/>
      <c r="O65" s="1"/>
      <c r="P65" s="2"/>
      <c r="Q65" s="1"/>
      <c r="R65" s="3"/>
      <c r="S65" s="3"/>
      <c r="T65" s="3"/>
      <c r="U65" s="1"/>
      <c r="V65" s="1"/>
      <c r="W65" s="1"/>
      <c r="X65" s="1"/>
      <c r="Y65" s="1"/>
      <c r="Z65" s="1"/>
      <c r="AA65" s="14"/>
      <c r="AB65" s="1"/>
      <c r="AC65" s="3"/>
      <c r="AD65" s="1"/>
      <c r="AE65" s="1"/>
      <c r="AF65" s="1"/>
      <c r="AG65" s="1"/>
      <c r="AH65" s="3"/>
      <c r="AI65" s="4"/>
      <c r="AJ65" s="4"/>
      <c r="AK65" s="4"/>
      <c r="AL65" s="1"/>
      <c r="AM65" s="1"/>
      <c r="AN65" s="1"/>
      <c r="AO65" s="4"/>
      <c r="AP65" s="4"/>
      <c r="AQ65" s="1"/>
      <c r="AR65" s="1"/>
    </row>
    <row r="66" spans="1:46" ht="45" customHeight="1" x14ac:dyDescent="0.2">
      <c r="A66" s="1"/>
      <c r="B66" s="2"/>
      <c r="C66" s="1"/>
      <c r="D66" s="1"/>
      <c r="E66" s="13"/>
      <c r="F66" s="1"/>
      <c r="G66" s="3"/>
      <c r="H66" s="3"/>
      <c r="I66" s="4"/>
      <c r="J66" s="1"/>
      <c r="K66" s="5"/>
      <c r="L66" s="1"/>
      <c r="M66" s="1"/>
      <c r="N66" s="1"/>
      <c r="O66" s="1"/>
      <c r="P66" s="2"/>
      <c r="Q66" s="3"/>
      <c r="R66" s="3"/>
      <c r="S66" s="3"/>
      <c r="T66" s="3"/>
      <c r="U66" s="1"/>
      <c r="V66" s="1"/>
      <c r="W66" s="1"/>
      <c r="X66" s="1"/>
      <c r="Y66" s="1"/>
      <c r="Z66" s="1"/>
      <c r="AA66" s="14"/>
      <c r="AB66" s="1"/>
      <c r="AC66" s="3"/>
      <c r="AD66" s="1"/>
      <c r="AE66" s="1"/>
      <c r="AF66" s="1"/>
      <c r="AG66" s="1"/>
      <c r="AH66" s="3"/>
      <c r="AI66" s="4"/>
      <c r="AJ66" s="4"/>
      <c r="AK66" s="4"/>
      <c r="AL66" s="1"/>
      <c r="AM66" s="1"/>
      <c r="AN66" s="1"/>
      <c r="AO66" s="4"/>
      <c r="AP66" s="4"/>
      <c r="AQ66" s="1"/>
      <c r="AR66" s="1"/>
    </row>
    <row r="67" spans="1:46" s="29" customFormat="1" ht="45" customHeight="1" x14ac:dyDescent="0.2">
      <c r="A67" s="1"/>
      <c r="B67" s="2"/>
      <c r="C67" s="1"/>
      <c r="D67" s="1"/>
      <c r="E67" s="13"/>
      <c r="F67" s="1"/>
      <c r="G67" s="3"/>
      <c r="H67" s="3"/>
      <c r="I67" s="4"/>
      <c r="J67" s="1"/>
      <c r="K67" s="5"/>
      <c r="L67" s="1"/>
      <c r="M67" s="1"/>
      <c r="N67" s="1"/>
      <c r="O67" s="1"/>
      <c r="P67" s="2"/>
      <c r="Q67" s="3"/>
      <c r="R67" s="3"/>
      <c r="S67" s="3"/>
      <c r="T67" s="3"/>
      <c r="U67" s="1"/>
      <c r="V67" s="1"/>
      <c r="W67" s="1"/>
      <c r="X67" s="1"/>
      <c r="Y67" s="1"/>
      <c r="Z67" s="1"/>
      <c r="AA67" s="16"/>
      <c r="AB67" s="1"/>
      <c r="AC67" s="3"/>
      <c r="AD67" s="1"/>
      <c r="AE67" s="1"/>
      <c r="AF67" s="1"/>
      <c r="AG67" s="1"/>
      <c r="AH67" s="3"/>
      <c r="AI67" s="4"/>
      <c r="AJ67" s="4"/>
      <c r="AK67" s="4"/>
      <c r="AL67" s="1"/>
      <c r="AM67" s="1"/>
      <c r="AN67" s="1"/>
      <c r="AO67" s="4"/>
      <c r="AP67" s="4"/>
      <c r="AQ67" s="1"/>
      <c r="AR67" s="1"/>
      <c r="AS67" s="35"/>
      <c r="AT67" s="35"/>
    </row>
    <row r="68" spans="1:46" s="54" customFormat="1" ht="45" customHeight="1" x14ac:dyDescent="0.2">
      <c r="A68" s="40"/>
      <c r="B68" s="41"/>
      <c r="C68" s="40"/>
      <c r="D68" s="40"/>
      <c r="E68" s="48"/>
      <c r="F68" s="40"/>
      <c r="G68" s="42"/>
      <c r="H68" s="42"/>
      <c r="I68" s="43"/>
      <c r="J68" s="40"/>
      <c r="K68" s="46"/>
      <c r="L68" s="40"/>
      <c r="M68" s="40"/>
      <c r="N68" s="40"/>
      <c r="O68" s="40"/>
      <c r="P68" s="41"/>
      <c r="Q68" s="42"/>
      <c r="R68" s="42"/>
      <c r="S68" s="42"/>
      <c r="T68" s="42"/>
      <c r="U68" s="40"/>
      <c r="V68" s="40"/>
      <c r="W68" s="40"/>
      <c r="X68" s="40"/>
      <c r="Y68" s="40"/>
      <c r="Z68" s="40"/>
      <c r="AA68" s="51"/>
      <c r="AB68" s="40"/>
      <c r="AC68" s="42"/>
      <c r="AD68" s="40"/>
      <c r="AE68" s="40"/>
      <c r="AF68" s="40"/>
      <c r="AG68" s="40"/>
      <c r="AH68" s="42"/>
      <c r="AI68" s="43"/>
      <c r="AJ68" s="43"/>
      <c r="AK68" s="43"/>
      <c r="AL68" s="40"/>
      <c r="AM68" s="40"/>
      <c r="AN68" s="40"/>
      <c r="AO68" s="43"/>
      <c r="AP68" s="43"/>
      <c r="AQ68" s="40"/>
      <c r="AR68" s="40"/>
      <c r="AS68" s="53"/>
      <c r="AT68" s="53"/>
    </row>
    <row r="69" spans="1:46" s="29" customFormat="1" ht="45" customHeight="1" x14ac:dyDescent="0.2">
      <c r="A69" s="1"/>
      <c r="B69" s="2"/>
      <c r="C69" s="1"/>
      <c r="D69" s="1"/>
      <c r="E69" s="13"/>
      <c r="F69" s="1"/>
      <c r="G69" s="3"/>
      <c r="H69" s="3"/>
      <c r="I69" s="4"/>
      <c r="J69" s="1"/>
      <c r="K69" s="5"/>
      <c r="L69" s="1"/>
      <c r="M69" s="1"/>
      <c r="N69" s="1"/>
      <c r="O69" s="1"/>
      <c r="P69" s="2"/>
      <c r="Q69" s="3"/>
      <c r="R69" s="3"/>
      <c r="S69" s="3"/>
      <c r="T69" s="3"/>
      <c r="U69" s="3"/>
      <c r="V69" s="1"/>
      <c r="W69" s="1"/>
      <c r="X69" s="1"/>
      <c r="Y69" s="1"/>
      <c r="Z69" s="1"/>
      <c r="AA69" s="14"/>
      <c r="AB69" s="1"/>
      <c r="AC69" s="3"/>
      <c r="AD69" s="1"/>
      <c r="AE69" s="1"/>
      <c r="AF69" s="1"/>
      <c r="AG69" s="1"/>
      <c r="AH69" s="3"/>
      <c r="AI69" s="4"/>
      <c r="AJ69" s="4"/>
      <c r="AK69" s="4"/>
      <c r="AL69" s="3"/>
      <c r="AM69" s="3"/>
      <c r="AN69" s="1"/>
      <c r="AO69" s="4"/>
      <c r="AP69" s="4"/>
      <c r="AQ69" s="1"/>
      <c r="AR69" s="1"/>
      <c r="AS69" s="35"/>
      <c r="AT69" s="35"/>
    </row>
    <row r="70" spans="1:46" s="29" customFormat="1" ht="45" customHeight="1" x14ac:dyDescent="0.2">
      <c r="A70" s="1"/>
      <c r="B70" s="2"/>
      <c r="C70" s="1"/>
      <c r="D70" s="1"/>
      <c r="E70" s="13"/>
      <c r="F70" s="1"/>
      <c r="G70" s="3"/>
      <c r="H70" s="3"/>
      <c r="I70" s="4"/>
      <c r="J70" s="1"/>
      <c r="K70" s="57"/>
      <c r="L70" s="1"/>
      <c r="M70" s="1"/>
      <c r="N70" s="1"/>
      <c r="O70" s="1"/>
      <c r="P70" s="2"/>
      <c r="Q70" s="3"/>
      <c r="R70" s="3"/>
      <c r="S70" s="3"/>
      <c r="T70" s="3"/>
      <c r="U70" s="3"/>
      <c r="V70" s="1"/>
      <c r="W70" s="1"/>
      <c r="X70" s="1"/>
      <c r="Y70" s="1"/>
      <c r="Z70" s="1"/>
      <c r="AA70" s="16"/>
      <c r="AB70" s="1"/>
      <c r="AC70" s="3"/>
      <c r="AD70" s="1"/>
      <c r="AE70" s="1"/>
      <c r="AF70" s="1"/>
      <c r="AG70" s="1"/>
      <c r="AH70" s="3"/>
      <c r="AI70" s="4"/>
      <c r="AJ70" s="4"/>
      <c r="AK70" s="4"/>
      <c r="AL70" s="3"/>
      <c r="AM70" s="3"/>
      <c r="AN70" s="18"/>
      <c r="AO70" s="4"/>
      <c r="AP70" s="4"/>
      <c r="AQ70" s="1"/>
      <c r="AR70" s="1"/>
      <c r="AS70" s="35"/>
      <c r="AT70" s="35"/>
    </row>
    <row r="71" spans="1:46" ht="45" customHeight="1" x14ac:dyDescent="0.2">
      <c r="A71" s="1"/>
      <c r="B71" s="2"/>
      <c r="C71" s="1"/>
      <c r="D71" s="1"/>
      <c r="E71" s="13"/>
      <c r="F71" s="3"/>
      <c r="G71" s="3"/>
      <c r="H71" s="3"/>
      <c r="I71" s="4"/>
      <c r="J71" s="1"/>
      <c r="K71" s="1"/>
      <c r="L71" s="56"/>
      <c r="M71" s="1"/>
      <c r="N71" s="1"/>
      <c r="O71" s="1"/>
      <c r="P71" s="2"/>
      <c r="Q71" s="3"/>
      <c r="R71" s="3"/>
      <c r="S71" s="3"/>
      <c r="T71" s="3"/>
      <c r="U71" s="3"/>
      <c r="V71" s="1"/>
      <c r="W71" s="1"/>
      <c r="X71" s="1"/>
      <c r="Y71" s="1"/>
      <c r="Z71" s="1"/>
      <c r="AA71" s="14"/>
      <c r="AB71" s="1"/>
      <c r="AC71" s="3"/>
      <c r="AD71" s="1"/>
      <c r="AE71" s="1"/>
      <c r="AF71" s="1"/>
      <c r="AG71" s="1"/>
      <c r="AH71" s="3"/>
      <c r="AI71" s="4"/>
      <c r="AJ71" s="4"/>
      <c r="AK71" s="4"/>
      <c r="AL71" s="3"/>
      <c r="AM71" s="3"/>
      <c r="AN71" s="1"/>
      <c r="AO71" s="4"/>
      <c r="AP71" s="4"/>
      <c r="AQ71" s="1"/>
      <c r="AR71" s="1"/>
    </row>
    <row r="72" spans="1:46" s="29" customFormat="1" ht="45" customHeight="1" x14ac:dyDescent="0.2">
      <c r="A72" s="1"/>
      <c r="B72" s="2"/>
      <c r="C72" s="1"/>
      <c r="D72" s="1"/>
      <c r="E72" s="39"/>
      <c r="F72" s="1"/>
      <c r="G72" s="3"/>
      <c r="H72" s="3"/>
      <c r="I72" s="4"/>
      <c r="J72" s="1"/>
      <c r="K72" s="1"/>
      <c r="L72" s="56"/>
      <c r="M72" s="1"/>
      <c r="N72" s="1"/>
      <c r="O72" s="1"/>
      <c r="P72" s="2"/>
      <c r="Q72" s="3"/>
      <c r="R72" s="3"/>
      <c r="S72" s="3"/>
      <c r="T72" s="3"/>
      <c r="U72" s="1"/>
      <c r="V72" s="1"/>
      <c r="W72" s="1"/>
      <c r="X72" s="1"/>
      <c r="Y72" s="1"/>
      <c r="Z72" s="1"/>
      <c r="AA72" s="16"/>
      <c r="AB72" s="1"/>
      <c r="AC72" s="3"/>
      <c r="AD72" s="1"/>
      <c r="AE72" s="1"/>
      <c r="AF72" s="1"/>
      <c r="AG72" s="1"/>
      <c r="AH72" s="3"/>
      <c r="AI72" s="4"/>
      <c r="AJ72" s="4"/>
      <c r="AK72" s="4"/>
      <c r="AL72" s="1"/>
      <c r="AM72" s="1"/>
      <c r="AN72" s="1"/>
      <c r="AO72" s="4"/>
      <c r="AP72" s="4"/>
      <c r="AQ72" s="1"/>
      <c r="AR72" s="1"/>
      <c r="AS72" s="35"/>
      <c r="AT72" s="35"/>
    </row>
    <row r="73" spans="1:46" ht="45" customHeight="1" x14ac:dyDescent="0.2">
      <c r="A73" s="1"/>
      <c r="B73" s="2"/>
      <c r="C73" s="1"/>
      <c r="D73" s="1"/>
      <c r="E73" s="13"/>
      <c r="F73" s="1"/>
      <c r="G73" s="3"/>
      <c r="H73" s="3"/>
      <c r="I73" s="4"/>
      <c r="J73" s="1"/>
      <c r="K73" s="1"/>
      <c r="L73" s="56"/>
      <c r="M73" s="1"/>
      <c r="N73" s="1"/>
      <c r="O73" s="1"/>
      <c r="P73" s="2"/>
      <c r="Q73" s="3"/>
      <c r="R73" s="3"/>
      <c r="S73" s="3"/>
      <c r="T73" s="3"/>
      <c r="U73" s="1"/>
      <c r="V73" s="1"/>
      <c r="W73" s="1"/>
      <c r="X73" s="1"/>
      <c r="Y73" s="1"/>
      <c r="Z73" s="1"/>
      <c r="AA73" s="14"/>
      <c r="AB73" s="1"/>
      <c r="AC73" s="3"/>
      <c r="AD73" s="1"/>
      <c r="AE73" s="1"/>
      <c r="AF73" s="1"/>
      <c r="AG73" s="1"/>
      <c r="AH73" s="3"/>
      <c r="AI73" s="4"/>
      <c r="AJ73" s="4"/>
      <c r="AK73" s="4"/>
      <c r="AL73" s="1"/>
      <c r="AM73" s="1"/>
      <c r="AN73" s="1"/>
      <c r="AO73" s="4"/>
      <c r="AP73" s="4"/>
      <c r="AQ73" s="1"/>
      <c r="AR73" s="1"/>
    </row>
    <row r="74" spans="1:46" s="50" customFormat="1" ht="45" customHeight="1" x14ac:dyDescent="0.2">
      <c r="A74" s="40"/>
      <c r="B74" s="41"/>
      <c r="C74" s="40"/>
      <c r="D74" s="40"/>
      <c r="E74" s="48"/>
      <c r="F74" s="40"/>
      <c r="G74" s="42"/>
      <c r="H74" s="42"/>
      <c r="I74" s="43"/>
      <c r="J74" s="40"/>
      <c r="K74" s="40"/>
      <c r="L74" s="58"/>
      <c r="M74" s="40"/>
      <c r="N74" s="40"/>
      <c r="O74" s="40"/>
      <c r="P74" s="41"/>
      <c r="Q74" s="42"/>
      <c r="R74" s="42"/>
      <c r="S74" s="42"/>
      <c r="T74" s="42"/>
      <c r="U74" s="40"/>
      <c r="V74" s="40"/>
      <c r="W74" s="40"/>
      <c r="X74" s="40"/>
      <c r="Y74" s="40"/>
      <c r="Z74" s="40"/>
      <c r="AA74" s="47"/>
      <c r="AB74" s="40"/>
      <c r="AC74" s="42"/>
      <c r="AD74" s="55"/>
      <c r="AE74" s="55"/>
      <c r="AF74" s="55"/>
      <c r="AG74" s="40"/>
      <c r="AH74" s="42"/>
      <c r="AI74" s="43"/>
      <c r="AJ74" s="43"/>
      <c r="AK74" s="43"/>
      <c r="AL74" s="40"/>
      <c r="AM74" s="40"/>
      <c r="AN74" s="40"/>
      <c r="AO74" s="43"/>
      <c r="AP74" s="43"/>
      <c r="AQ74" s="40"/>
      <c r="AR74" s="40"/>
      <c r="AS74" s="49"/>
      <c r="AT74" s="49"/>
    </row>
    <row r="75" spans="1:46" ht="45" customHeight="1" x14ac:dyDescent="0.2">
      <c r="A75" s="1"/>
      <c r="B75" s="2"/>
      <c r="C75" s="1"/>
      <c r="D75" s="1"/>
      <c r="E75" s="1"/>
      <c r="F75" s="1"/>
      <c r="G75" s="3"/>
      <c r="H75" s="3"/>
      <c r="I75" s="4"/>
      <c r="J75" s="1"/>
      <c r="K75" s="1"/>
      <c r="L75" s="56"/>
      <c r="M75" s="1"/>
      <c r="N75" s="1"/>
      <c r="O75" s="1"/>
      <c r="P75" s="1"/>
      <c r="Q75" s="1"/>
      <c r="R75" s="3"/>
      <c r="S75" s="3"/>
      <c r="T75" s="3"/>
      <c r="U75" s="1"/>
      <c r="V75" s="1"/>
      <c r="W75" s="1"/>
      <c r="X75" s="1"/>
      <c r="Y75" s="1"/>
      <c r="Z75" s="1"/>
      <c r="AA75" s="14"/>
      <c r="AB75" s="1"/>
      <c r="AC75" s="3"/>
      <c r="AD75" s="1"/>
      <c r="AE75" s="1"/>
      <c r="AF75" s="1"/>
      <c r="AG75" s="1"/>
      <c r="AH75" s="3"/>
      <c r="AI75" s="4"/>
      <c r="AJ75" s="4"/>
      <c r="AK75" s="4"/>
      <c r="AL75" s="1"/>
      <c r="AM75" s="1"/>
      <c r="AN75" s="1"/>
      <c r="AO75" s="4"/>
      <c r="AP75" s="4"/>
      <c r="AQ75" s="1"/>
      <c r="AR75" s="1"/>
    </row>
    <row r="76" spans="1:46" ht="45" customHeight="1" x14ac:dyDescent="0.2">
      <c r="A76" s="1"/>
      <c r="B76" s="2"/>
      <c r="C76" s="1"/>
      <c r="D76" s="1"/>
      <c r="E76" s="1"/>
      <c r="F76" s="3"/>
      <c r="G76" s="3"/>
      <c r="H76" s="3"/>
      <c r="I76" s="4"/>
      <c r="J76" s="1"/>
      <c r="K76" s="5"/>
      <c r="L76" s="1"/>
      <c r="M76" s="1"/>
      <c r="N76" s="1"/>
      <c r="O76" s="1"/>
      <c r="P76" s="2" t="s">
        <v>607</v>
      </c>
      <c r="Q76" s="1"/>
      <c r="R76" s="3"/>
      <c r="S76" s="3"/>
      <c r="T76" s="3"/>
      <c r="U76" s="3"/>
      <c r="V76" s="1"/>
      <c r="W76" s="1" t="str">
        <f t="shared" ref="W76:W78" ca="1" si="3">IF(TODAY()&lt;T76,"VIGENTE","TERMINADO")</f>
        <v>TERMINADO</v>
      </c>
      <c r="X76" s="1"/>
      <c r="Y76" s="1"/>
      <c r="Z76" s="1"/>
      <c r="AA76" s="14"/>
      <c r="AB76" s="1"/>
      <c r="AC76" s="3"/>
      <c r="AD76" s="1"/>
      <c r="AE76" s="1"/>
      <c r="AF76" s="1"/>
      <c r="AG76" s="1"/>
      <c r="AH76" s="3"/>
      <c r="AI76" s="4"/>
      <c r="AJ76" s="4">
        <f t="shared" ref="AJ76:AJ80" si="4">AI76</f>
        <v>0</v>
      </c>
      <c r="AK76" s="4"/>
      <c r="AL76" s="3"/>
      <c r="AM76" s="3"/>
      <c r="AN76" s="3"/>
      <c r="AO76" s="4"/>
      <c r="AP76" s="4">
        <f t="shared" ref="AP76:AP80" si="5">AI76+AO76</f>
        <v>0</v>
      </c>
      <c r="AQ76" s="1"/>
      <c r="AR76" s="1"/>
    </row>
    <row r="77" spans="1:46" ht="45" customHeight="1" x14ac:dyDescent="0.2">
      <c r="A77" s="1"/>
      <c r="B77" s="2"/>
      <c r="C77" s="1"/>
      <c r="D77" s="1"/>
      <c r="E77" s="1"/>
      <c r="F77" s="3"/>
      <c r="G77" s="3"/>
      <c r="H77" s="3"/>
      <c r="I77" s="4"/>
      <c r="J77" s="1"/>
      <c r="K77" s="5"/>
      <c r="L77" s="1"/>
      <c r="M77" s="1"/>
      <c r="N77" s="1"/>
      <c r="O77" s="1"/>
      <c r="P77" s="2" t="s">
        <v>608</v>
      </c>
      <c r="Q77" s="1"/>
      <c r="R77" s="3"/>
      <c r="S77" s="3"/>
      <c r="T77" s="3"/>
      <c r="U77" s="3"/>
      <c r="V77" s="1"/>
      <c r="W77" s="1" t="str">
        <f t="shared" ca="1" si="3"/>
        <v>TERMINADO</v>
      </c>
      <c r="X77" s="1"/>
      <c r="Y77" s="1"/>
      <c r="Z77" s="1"/>
      <c r="AA77" s="14"/>
      <c r="AB77" s="1"/>
      <c r="AC77" s="3"/>
      <c r="AD77" s="1"/>
      <c r="AE77" s="1"/>
      <c r="AF77" s="1"/>
      <c r="AG77" s="1"/>
      <c r="AH77" s="3"/>
      <c r="AI77" s="4"/>
      <c r="AJ77" s="4">
        <f t="shared" si="4"/>
        <v>0</v>
      </c>
      <c r="AK77" s="4"/>
      <c r="AL77" s="3"/>
      <c r="AM77" s="3"/>
      <c r="AN77" s="3"/>
      <c r="AO77" s="4"/>
      <c r="AP77" s="4">
        <f t="shared" si="5"/>
        <v>0</v>
      </c>
      <c r="AQ77" s="1"/>
      <c r="AR77" s="1"/>
    </row>
    <row r="78" spans="1:46" ht="45" customHeight="1" x14ac:dyDescent="0.2">
      <c r="A78" s="1"/>
      <c r="B78" s="2"/>
      <c r="C78" s="1"/>
      <c r="D78" s="1"/>
      <c r="E78" s="1"/>
      <c r="F78" s="3"/>
      <c r="G78" s="3"/>
      <c r="H78" s="3"/>
      <c r="I78" s="4"/>
      <c r="J78" s="1"/>
      <c r="K78" s="5"/>
      <c r="L78" s="1"/>
      <c r="M78" s="1"/>
      <c r="N78" s="1"/>
      <c r="O78" s="1"/>
      <c r="P78" s="2" t="s">
        <v>609</v>
      </c>
      <c r="Q78" s="3"/>
      <c r="R78" s="3"/>
      <c r="S78" s="3"/>
      <c r="T78" s="3"/>
      <c r="U78" s="1"/>
      <c r="V78" s="1"/>
      <c r="W78" s="1" t="str">
        <f t="shared" ca="1" si="3"/>
        <v>TERMINADO</v>
      </c>
      <c r="X78" s="1"/>
      <c r="Y78" s="1"/>
      <c r="Z78" s="1"/>
      <c r="AA78" s="14"/>
      <c r="AB78" s="1"/>
      <c r="AC78" s="3"/>
      <c r="AD78" s="1"/>
      <c r="AE78" s="1"/>
      <c r="AF78" s="1"/>
      <c r="AG78" s="1"/>
      <c r="AH78" s="3"/>
      <c r="AI78" s="4"/>
      <c r="AJ78" s="4">
        <f t="shared" si="4"/>
        <v>0</v>
      </c>
      <c r="AK78" s="4"/>
      <c r="AL78" s="1"/>
      <c r="AM78" s="1"/>
      <c r="AN78" s="1"/>
      <c r="AO78" s="4"/>
      <c r="AP78" s="4">
        <f t="shared" si="5"/>
        <v>0</v>
      </c>
      <c r="AQ78" s="1"/>
      <c r="AR78" s="1"/>
    </row>
    <row r="79" spans="1:46" ht="45" customHeight="1" x14ac:dyDescent="0.2">
      <c r="A79" s="1"/>
      <c r="B79" s="2"/>
      <c r="C79" s="1"/>
      <c r="D79" s="1"/>
      <c r="E79" s="1"/>
      <c r="F79" s="3"/>
      <c r="G79" s="3"/>
      <c r="H79" s="3"/>
      <c r="I79" s="4"/>
      <c r="J79" s="1"/>
      <c r="K79" s="5"/>
      <c r="L79" s="1"/>
      <c r="M79" s="1"/>
      <c r="N79" s="1"/>
      <c r="O79" s="1"/>
      <c r="P79" s="2" t="s">
        <v>610</v>
      </c>
      <c r="Q79" s="3"/>
      <c r="R79" s="3"/>
      <c r="S79" s="3"/>
      <c r="T79" s="3"/>
      <c r="U79" s="1"/>
      <c r="V79" s="1"/>
      <c r="W79" s="1"/>
      <c r="X79" s="1"/>
      <c r="Y79" s="1"/>
      <c r="Z79" s="1"/>
      <c r="AA79" s="14"/>
      <c r="AB79" s="1"/>
      <c r="AC79" s="3"/>
      <c r="AD79" s="1"/>
      <c r="AE79" s="1"/>
      <c r="AF79" s="1"/>
      <c r="AG79" s="1"/>
      <c r="AH79" s="3"/>
      <c r="AI79" s="4"/>
      <c r="AJ79" s="4">
        <f t="shared" si="4"/>
        <v>0</v>
      </c>
      <c r="AK79" s="4"/>
      <c r="AL79" s="1"/>
      <c r="AM79" s="1"/>
      <c r="AN79" s="1"/>
      <c r="AO79" s="4"/>
      <c r="AP79" s="4">
        <f t="shared" si="5"/>
        <v>0</v>
      </c>
      <c r="AQ79" s="1"/>
      <c r="AR79" s="1"/>
    </row>
    <row r="80" spans="1:46" ht="45" customHeight="1" x14ac:dyDescent="0.2">
      <c r="A80" s="1"/>
      <c r="B80" s="2"/>
      <c r="C80" s="1"/>
      <c r="D80" s="1"/>
      <c r="E80" s="1"/>
      <c r="F80" s="3"/>
      <c r="G80" s="3"/>
      <c r="H80" s="3"/>
      <c r="I80" s="4"/>
      <c r="J80" s="1"/>
      <c r="K80" s="5"/>
      <c r="L80" s="1"/>
      <c r="M80" s="1"/>
      <c r="N80" s="1"/>
      <c r="O80" s="1"/>
      <c r="P80" s="2" t="s">
        <v>611</v>
      </c>
      <c r="Q80" s="1"/>
      <c r="R80" s="3"/>
      <c r="S80" s="3"/>
      <c r="T80" s="3"/>
      <c r="U80" s="1"/>
      <c r="V80" s="1"/>
      <c r="W80" s="1"/>
      <c r="X80" s="1"/>
      <c r="Y80" s="1"/>
      <c r="Z80" s="1"/>
      <c r="AA80" s="14"/>
      <c r="AB80" s="1"/>
      <c r="AC80" s="3"/>
      <c r="AD80" s="1"/>
      <c r="AE80" s="1"/>
      <c r="AF80" s="1"/>
      <c r="AG80" s="1"/>
      <c r="AH80" s="3"/>
      <c r="AI80" s="4"/>
      <c r="AJ80" s="4">
        <f t="shared" si="4"/>
        <v>0</v>
      </c>
      <c r="AK80" s="4"/>
      <c r="AL80" s="1"/>
      <c r="AM80" s="1"/>
      <c r="AN80" s="1"/>
      <c r="AO80" s="4"/>
      <c r="AP80" s="4">
        <f t="shared" si="5"/>
        <v>0</v>
      </c>
      <c r="AQ80" s="1"/>
      <c r="AR80" s="1"/>
    </row>
    <row r="81" spans="1:44" ht="45" customHeight="1" x14ac:dyDescent="0.2">
      <c r="A81" s="1"/>
      <c r="B81" s="2"/>
      <c r="C81" s="1"/>
      <c r="D81" s="1"/>
      <c r="E81" s="1"/>
      <c r="F81" s="3"/>
      <c r="G81" s="3"/>
      <c r="H81" s="3"/>
      <c r="I81" s="4"/>
      <c r="J81" s="1"/>
      <c r="K81" s="5"/>
      <c r="L81" s="1"/>
      <c r="M81" s="1"/>
      <c r="N81" s="1"/>
      <c r="O81" s="1"/>
      <c r="P81" s="2" t="s">
        <v>612</v>
      </c>
      <c r="Q81" s="3"/>
      <c r="R81" s="3"/>
      <c r="S81" s="3"/>
      <c r="T81" s="3"/>
      <c r="U81" s="3"/>
      <c r="V81" s="1"/>
      <c r="W81" s="1"/>
      <c r="X81" s="1"/>
      <c r="Y81" s="1"/>
      <c r="Z81" s="1"/>
      <c r="AA81" s="14"/>
      <c r="AB81" s="1"/>
      <c r="AC81" s="3"/>
      <c r="AD81" s="1"/>
      <c r="AE81" s="1"/>
      <c r="AF81" s="1"/>
      <c r="AG81" s="1"/>
      <c r="AH81" s="3"/>
      <c r="AI81" s="4"/>
      <c r="AJ81" s="4"/>
      <c r="AK81" s="4"/>
      <c r="AL81" s="1"/>
      <c r="AM81" s="3"/>
      <c r="AN81" s="20"/>
      <c r="AO81" s="4"/>
      <c r="AP81" s="4"/>
      <c r="AQ81" s="1"/>
      <c r="AR81" s="1"/>
    </row>
    <row r="82" spans="1:44" ht="45" customHeight="1" x14ac:dyDescent="0.2">
      <c r="A82" s="1"/>
      <c r="B82" s="2"/>
      <c r="C82" s="1"/>
      <c r="D82" s="1"/>
      <c r="E82" s="1"/>
      <c r="F82" s="3"/>
      <c r="G82" s="3"/>
      <c r="H82" s="3"/>
      <c r="I82" s="4"/>
      <c r="J82" s="1"/>
      <c r="K82" s="5"/>
      <c r="L82" s="1"/>
      <c r="M82" s="1"/>
      <c r="N82" s="1"/>
      <c r="O82" s="1"/>
      <c r="P82" s="2" t="s">
        <v>613</v>
      </c>
      <c r="Q82" s="3"/>
      <c r="R82" s="3"/>
      <c r="S82" s="3"/>
      <c r="T82" s="3"/>
      <c r="U82" s="1"/>
      <c r="V82" s="1"/>
      <c r="W82" s="1"/>
      <c r="X82" s="1"/>
      <c r="Y82" s="1"/>
      <c r="Z82" s="1"/>
      <c r="AA82" s="14"/>
      <c r="AB82" s="1"/>
      <c r="AC82" s="3"/>
      <c r="AD82" s="1"/>
      <c r="AE82" s="1"/>
      <c r="AF82" s="1"/>
      <c r="AG82" s="1"/>
      <c r="AH82" s="3"/>
      <c r="AI82" s="4"/>
      <c r="AJ82" s="4"/>
      <c r="AK82" s="4"/>
      <c r="AL82" s="1"/>
      <c r="AM82" s="1"/>
      <c r="AN82" s="1"/>
      <c r="AO82" s="4"/>
      <c r="AP82" s="4"/>
      <c r="AQ82" s="1"/>
      <c r="AR82" s="1"/>
    </row>
    <row r="83" spans="1:44" ht="45" customHeight="1" x14ac:dyDescent="0.2">
      <c r="A83" s="1"/>
      <c r="B83" s="2"/>
      <c r="C83" s="1"/>
      <c r="D83" s="1"/>
      <c r="E83" s="1"/>
      <c r="F83" s="3"/>
      <c r="G83" s="3"/>
      <c r="H83" s="3"/>
      <c r="I83" s="4"/>
      <c r="J83" s="1"/>
      <c r="K83" s="5"/>
      <c r="L83" s="1"/>
      <c r="M83" s="1"/>
      <c r="N83" s="1"/>
      <c r="O83" s="1"/>
      <c r="P83" s="2" t="s">
        <v>614</v>
      </c>
      <c r="Q83" s="3"/>
      <c r="R83" s="3"/>
      <c r="S83" s="3"/>
      <c r="T83" s="3"/>
      <c r="U83" s="3"/>
      <c r="V83" s="1"/>
      <c r="W83" s="1"/>
      <c r="X83" s="1"/>
      <c r="Y83" s="1"/>
      <c r="Z83" s="1"/>
      <c r="AA83" s="14"/>
      <c r="AB83" s="1"/>
      <c r="AC83" s="3"/>
      <c r="AD83" s="1"/>
      <c r="AE83" s="1"/>
      <c r="AF83" s="1"/>
      <c r="AG83" s="1"/>
      <c r="AH83" s="3"/>
      <c r="AI83" s="4"/>
      <c r="AJ83" s="4"/>
      <c r="AK83" s="4"/>
      <c r="AL83" s="3"/>
      <c r="AM83" s="3"/>
      <c r="AN83" s="3"/>
      <c r="AO83" s="4"/>
      <c r="AP83" s="4"/>
      <c r="AQ83" s="1"/>
      <c r="AR83" s="1"/>
    </row>
    <row r="84" spans="1:44" ht="45" customHeight="1" x14ac:dyDescent="0.2">
      <c r="A84" s="1"/>
      <c r="B84" s="2"/>
      <c r="C84" s="1"/>
      <c r="D84" s="1"/>
      <c r="E84" s="1"/>
      <c r="F84" s="3"/>
      <c r="G84" s="3"/>
      <c r="H84" s="3"/>
      <c r="I84" s="4"/>
      <c r="J84" s="1"/>
      <c r="K84" s="5"/>
      <c r="L84" s="1"/>
      <c r="M84" s="1"/>
      <c r="N84" s="1"/>
      <c r="O84" s="1"/>
      <c r="P84" s="2" t="s">
        <v>615</v>
      </c>
      <c r="Q84" s="10"/>
      <c r="R84" s="3"/>
      <c r="S84" s="3"/>
      <c r="T84" s="3"/>
      <c r="U84" s="1"/>
      <c r="V84" s="1"/>
      <c r="W84" s="1"/>
      <c r="X84" s="1"/>
      <c r="Y84" s="1"/>
      <c r="Z84" s="1"/>
      <c r="AA84" s="14"/>
      <c r="AB84" s="1"/>
      <c r="AC84" s="3"/>
      <c r="AD84" s="1"/>
      <c r="AE84" s="1"/>
      <c r="AF84" s="1"/>
      <c r="AG84" s="1"/>
      <c r="AH84" s="3"/>
      <c r="AI84" s="4"/>
      <c r="AJ84" s="4"/>
      <c r="AK84" s="4"/>
      <c r="AL84" s="1"/>
      <c r="AM84" s="1"/>
      <c r="AN84" s="1"/>
      <c r="AO84" s="4"/>
      <c r="AP84" s="4"/>
      <c r="AQ84" s="1"/>
      <c r="AR84" s="1"/>
    </row>
    <row r="85" spans="1:44" ht="45" customHeight="1" x14ac:dyDescent="0.2">
      <c r="A85" s="1"/>
      <c r="B85" s="2"/>
      <c r="C85" s="1"/>
      <c r="D85" s="1"/>
      <c r="E85" s="1"/>
      <c r="F85" s="3"/>
      <c r="G85" s="3"/>
      <c r="H85" s="3"/>
      <c r="I85" s="4"/>
      <c r="J85" s="1"/>
      <c r="K85" s="5"/>
      <c r="L85" s="1"/>
      <c r="M85" s="1"/>
      <c r="N85" s="1"/>
      <c r="O85" s="1"/>
      <c r="P85" s="2"/>
      <c r="Q85" s="10"/>
      <c r="R85" s="3"/>
      <c r="S85" s="3"/>
      <c r="T85" s="3"/>
      <c r="U85" s="3"/>
      <c r="V85" s="1"/>
      <c r="W85" s="1"/>
      <c r="X85" s="1"/>
      <c r="Y85" s="1"/>
      <c r="Z85" s="1"/>
      <c r="AA85" s="14"/>
      <c r="AB85" s="1"/>
      <c r="AC85" s="3"/>
      <c r="AD85" s="1"/>
      <c r="AE85" s="1"/>
      <c r="AF85" s="1"/>
      <c r="AG85" s="1"/>
      <c r="AH85" s="3"/>
      <c r="AI85" s="4"/>
      <c r="AJ85" s="4"/>
      <c r="AK85" s="4"/>
      <c r="AL85" s="1"/>
      <c r="AM85" s="3"/>
      <c r="AN85" s="1"/>
      <c r="AO85" s="4"/>
      <c r="AP85" s="4"/>
      <c r="AQ85" s="1"/>
      <c r="AR85" s="1"/>
    </row>
    <row r="86" spans="1:44" ht="45" customHeight="1" x14ac:dyDescent="0.2">
      <c r="A86" s="1"/>
      <c r="B86" s="2"/>
      <c r="C86" s="1"/>
      <c r="D86" s="1"/>
      <c r="E86" s="1"/>
      <c r="F86" s="3"/>
      <c r="G86" s="3"/>
      <c r="H86" s="3"/>
      <c r="I86" s="4"/>
      <c r="J86" s="1"/>
      <c r="K86" s="5"/>
      <c r="L86" s="1"/>
      <c r="M86" s="1"/>
      <c r="N86" s="1"/>
      <c r="O86" s="1"/>
      <c r="P86" s="2"/>
      <c r="Q86" s="3"/>
      <c r="R86" s="3"/>
      <c r="S86" s="3"/>
      <c r="T86" s="3"/>
      <c r="U86" s="1"/>
      <c r="V86" s="1"/>
      <c r="W86" s="1"/>
      <c r="X86" s="1"/>
      <c r="Y86" s="1"/>
      <c r="Z86" s="1"/>
      <c r="AA86" s="14"/>
      <c r="AB86" s="1"/>
      <c r="AC86" s="3"/>
      <c r="AD86" s="1"/>
      <c r="AE86" s="1"/>
      <c r="AF86" s="1"/>
      <c r="AG86" s="1"/>
      <c r="AH86" s="3"/>
      <c r="AI86" s="4"/>
      <c r="AJ86" s="4"/>
      <c r="AK86" s="4"/>
      <c r="AL86" s="1"/>
      <c r="AM86" s="1"/>
      <c r="AN86" s="1"/>
      <c r="AO86" s="4"/>
      <c r="AP86" s="4"/>
      <c r="AQ86" s="1"/>
      <c r="AR86" s="1"/>
    </row>
    <row r="87" spans="1:44" ht="45" customHeight="1" x14ac:dyDescent="0.2">
      <c r="A87" s="1"/>
      <c r="B87" s="2"/>
      <c r="C87" s="1"/>
      <c r="D87" s="1"/>
      <c r="E87" s="1"/>
      <c r="F87" s="3"/>
      <c r="G87" s="3"/>
      <c r="H87" s="3"/>
      <c r="I87" s="4"/>
      <c r="J87" s="1"/>
      <c r="K87" s="5"/>
      <c r="L87" s="1"/>
      <c r="M87" s="1"/>
      <c r="N87" s="1"/>
      <c r="O87" s="1"/>
      <c r="P87" s="2"/>
      <c r="Q87" s="3"/>
      <c r="R87" s="3"/>
      <c r="S87" s="3"/>
      <c r="T87" s="3"/>
      <c r="U87" s="1"/>
      <c r="V87" s="1"/>
      <c r="W87" s="1"/>
      <c r="X87" s="1"/>
      <c r="Y87" s="1"/>
      <c r="Z87" s="1"/>
      <c r="AA87" s="14"/>
      <c r="AB87" s="1"/>
      <c r="AC87" s="3"/>
      <c r="AD87" s="1"/>
      <c r="AE87" s="1"/>
      <c r="AF87" s="1"/>
      <c r="AG87" s="1"/>
      <c r="AH87" s="10"/>
      <c r="AI87" s="4"/>
      <c r="AJ87" s="4"/>
      <c r="AK87" s="4"/>
      <c r="AL87" s="1"/>
      <c r="AM87" s="1"/>
      <c r="AN87" s="1"/>
      <c r="AO87" s="4"/>
      <c r="AP87" s="4"/>
      <c r="AQ87" s="1"/>
      <c r="AR87" s="1"/>
    </row>
    <row r="88" spans="1:44" ht="45" customHeight="1" x14ac:dyDescent="0.2">
      <c r="A88" s="1"/>
      <c r="B88" s="2"/>
      <c r="C88" s="1"/>
      <c r="D88" s="1"/>
      <c r="E88" s="1"/>
      <c r="F88" s="3"/>
      <c r="G88" s="3"/>
      <c r="H88" s="3"/>
      <c r="I88" s="4"/>
      <c r="J88" s="1"/>
      <c r="K88" s="5"/>
      <c r="L88" s="1"/>
      <c r="M88" s="1"/>
      <c r="N88" s="1"/>
      <c r="O88" s="1"/>
      <c r="P88" s="2"/>
      <c r="Q88" s="3"/>
      <c r="R88" s="3"/>
      <c r="S88" s="3"/>
      <c r="T88" s="3"/>
      <c r="U88" s="1"/>
      <c r="V88" s="1"/>
      <c r="W88" s="1"/>
      <c r="X88" s="1"/>
      <c r="Y88" s="1"/>
      <c r="Z88" s="1"/>
      <c r="AA88" s="14"/>
      <c r="AB88" s="1"/>
      <c r="AC88" s="3"/>
      <c r="AD88" s="1"/>
      <c r="AE88" s="1"/>
      <c r="AF88" s="1"/>
      <c r="AG88" s="1"/>
      <c r="AH88" s="3"/>
      <c r="AI88" s="4"/>
      <c r="AJ88" s="4"/>
      <c r="AK88" s="4"/>
      <c r="AL88" s="1"/>
      <c r="AM88" s="1"/>
      <c r="AN88" s="1"/>
      <c r="AO88" s="4"/>
      <c r="AP88" s="4"/>
      <c r="AQ88" s="1"/>
      <c r="AR88" s="1"/>
    </row>
    <row r="89" spans="1:44" ht="45" customHeight="1" x14ac:dyDescent="0.2">
      <c r="A89" s="1"/>
      <c r="B89" s="2"/>
      <c r="C89" s="1"/>
      <c r="D89" s="1"/>
      <c r="E89" s="1"/>
      <c r="F89" s="3"/>
      <c r="G89" s="3"/>
      <c r="H89" s="3"/>
      <c r="I89" s="4"/>
      <c r="J89" s="1"/>
      <c r="K89" s="5"/>
      <c r="L89" s="1"/>
      <c r="M89" s="1"/>
      <c r="N89" s="1"/>
      <c r="O89" s="1"/>
      <c r="P89" s="2"/>
      <c r="Q89" s="3"/>
      <c r="R89" s="3"/>
      <c r="S89" s="3"/>
      <c r="T89" s="3"/>
      <c r="U89" s="1"/>
      <c r="V89" s="1"/>
      <c r="W89" s="1"/>
      <c r="X89" s="1"/>
      <c r="Y89" s="1"/>
      <c r="Z89" s="1"/>
      <c r="AA89" s="14"/>
      <c r="AB89" s="1"/>
      <c r="AC89" s="3"/>
      <c r="AD89" s="1"/>
      <c r="AE89" s="1"/>
      <c r="AF89" s="1"/>
      <c r="AG89" s="1"/>
      <c r="AH89" s="3"/>
      <c r="AI89" s="4"/>
      <c r="AJ89" s="4"/>
      <c r="AK89" s="4"/>
      <c r="AL89" s="3"/>
      <c r="AM89" s="1"/>
      <c r="AN89" s="3"/>
      <c r="AO89" s="4"/>
      <c r="AP89" s="4"/>
      <c r="AQ89" s="1"/>
      <c r="AR89" s="1"/>
    </row>
    <row r="90" spans="1:44" ht="45" customHeight="1" x14ac:dyDescent="0.2">
      <c r="A90" s="1"/>
      <c r="B90" s="2"/>
      <c r="C90" s="1"/>
      <c r="D90" s="1"/>
      <c r="E90" s="1"/>
      <c r="F90" s="1"/>
      <c r="G90" s="3"/>
      <c r="H90" s="3"/>
      <c r="I90" s="4"/>
      <c r="J90" s="1"/>
      <c r="K90" s="5"/>
      <c r="L90" s="1"/>
      <c r="M90" s="1"/>
      <c r="N90" s="1"/>
      <c r="O90" s="1"/>
      <c r="P90" s="2"/>
      <c r="Q90" s="3"/>
      <c r="R90" s="3"/>
      <c r="S90" s="3"/>
      <c r="T90" s="3"/>
      <c r="U90" s="3"/>
      <c r="V90" s="1"/>
      <c r="W90" s="1"/>
      <c r="X90" s="1"/>
      <c r="Y90" s="1"/>
      <c r="Z90" s="1"/>
      <c r="AA90" s="14"/>
      <c r="AB90" s="1"/>
      <c r="AC90" s="3"/>
      <c r="AD90" s="1"/>
      <c r="AE90" s="1"/>
      <c r="AF90" s="1"/>
      <c r="AG90" s="1"/>
      <c r="AH90" s="3"/>
      <c r="AI90" s="4"/>
      <c r="AJ90" s="4"/>
      <c r="AK90" s="4"/>
      <c r="AL90" s="1"/>
      <c r="AM90" s="1"/>
      <c r="AN90" s="1"/>
      <c r="AO90" s="4"/>
      <c r="AP90" s="4"/>
      <c r="AQ90" s="1"/>
      <c r="AR90" s="1"/>
    </row>
    <row r="91" spans="1:44" ht="45" customHeight="1" x14ac:dyDescent="0.2">
      <c r="A91" s="1"/>
      <c r="B91" s="2"/>
      <c r="C91" s="1"/>
      <c r="D91" s="1"/>
      <c r="E91" s="1"/>
      <c r="F91" s="1"/>
      <c r="G91" s="3"/>
      <c r="H91" s="3"/>
      <c r="I91" s="4"/>
      <c r="J91" s="1"/>
      <c r="K91" s="5"/>
      <c r="L91" s="1"/>
      <c r="M91" s="1"/>
      <c r="N91" s="1"/>
      <c r="O91" s="1"/>
      <c r="P91" s="2"/>
      <c r="Q91" s="3"/>
      <c r="R91" s="3"/>
      <c r="S91" s="3"/>
      <c r="T91" s="3"/>
      <c r="U91" s="1"/>
      <c r="V91" s="1"/>
      <c r="W91" s="1"/>
      <c r="X91" s="1"/>
      <c r="Y91" s="1"/>
      <c r="Z91" s="1"/>
      <c r="AA91" s="14"/>
      <c r="AB91" s="1"/>
      <c r="AC91" s="3"/>
      <c r="AD91" s="1"/>
      <c r="AE91" s="1"/>
      <c r="AF91" s="1"/>
      <c r="AG91" s="1"/>
      <c r="AH91" s="3"/>
      <c r="AI91" s="4"/>
      <c r="AJ91" s="4"/>
      <c r="AK91" s="4"/>
      <c r="AL91" s="1"/>
      <c r="AM91" s="1"/>
      <c r="AN91" s="1"/>
      <c r="AO91" s="4"/>
      <c r="AP91" s="4"/>
      <c r="AQ91" s="1"/>
      <c r="AR91" s="1"/>
    </row>
    <row r="92" spans="1:44" ht="45" customHeight="1" x14ac:dyDescent="0.2">
      <c r="A92" s="1"/>
      <c r="B92" s="2"/>
      <c r="C92" s="1"/>
      <c r="D92" s="1"/>
      <c r="E92" s="1"/>
      <c r="F92" s="1"/>
      <c r="G92" s="3"/>
      <c r="H92" s="3"/>
      <c r="I92" s="4"/>
      <c r="J92" s="1"/>
      <c r="K92" s="5"/>
      <c r="L92" s="1"/>
      <c r="M92" s="1"/>
      <c r="N92" s="1"/>
      <c r="O92" s="1"/>
      <c r="P92" s="2"/>
      <c r="Q92" s="3"/>
      <c r="R92" s="3"/>
      <c r="S92" s="3"/>
      <c r="T92" s="3"/>
      <c r="U92" s="3"/>
      <c r="V92" s="1"/>
      <c r="W92" s="1"/>
      <c r="X92" s="1"/>
      <c r="Y92" s="1"/>
      <c r="Z92" s="1"/>
      <c r="AA92" s="14"/>
      <c r="AB92" s="1"/>
      <c r="AC92" s="3"/>
      <c r="AD92" s="1"/>
      <c r="AE92" s="1"/>
      <c r="AF92" s="1"/>
      <c r="AG92" s="1"/>
      <c r="AH92" s="3"/>
      <c r="AI92" s="4"/>
      <c r="AJ92" s="4"/>
      <c r="AK92" s="4"/>
      <c r="AL92" s="3"/>
      <c r="AM92" s="3"/>
      <c r="AN92" s="3"/>
      <c r="AO92" s="4"/>
      <c r="AP92" s="4"/>
      <c r="AQ92" s="1"/>
      <c r="AR92" s="1"/>
    </row>
    <row r="93" spans="1:44" ht="45" customHeight="1" x14ac:dyDescent="0.2">
      <c r="A93" s="1"/>
      <c r="B93" s="2"/>
      <c r="C93" s="1"/>
      <c r="D93" s="1"/>
      <c r="E93" s="1"/>
      <c r="F93" s="3"/>
      <c r="G93" s="3"/>
      <c r="H93" s="3"/>
      <c r="I93" s="4"/>
      <c r="J93" s="1"/>
      <c r="K93" s="5"/>
      <c r="L93" s="1"/>
      <c r="M93" s="1"/>
      <c r="N93" s="1"/>
      <c r="O93" s="1"/>
      <c r="P93" s="2"/>
      <c r="Q93" s="3"/>
      <c r="R93" s="3"/>
      <c r="S93" s="3"/>
      <c r="T93" s="3"/>
      <c r="U93" s="1"/>
      <c r="V93" s="1"/>
      <c r="W93" s="1"/>
      <c r="X93" s="1"/>
      <c r="Y93" s="1"/>
      <c r="Z93" s="1"/>
      <c r="AA93" s="14"/>
      <c r="AB93" s="1"/>
      <c r="AC93" s="1"/>
      <c r="AD93" s="1"/>
      <c r="AE93" s="1"/>
      <c r="AF93" s="1"/>
      <c r="AG93" s="1"/>
      <c r="AH93" s="3"/>
      <c r="AI93" s="4"/>
      <c r="AJ93" s="4"/>
      <c r="AK93" s="4"/>
      <c r="AL93" s="1"/>
      <c r="AM93" s="1"/>
      <c r="AN93" s="1"/>
      <c r="AO93" s="4"/>
      <c r="AP93" s="4"/>
      <c r="AQ93" s="1"/>
      <c r="AR93" s="1"/>
    </row>
    <row r="94" spans="1:44" ht="45" customHeight="1" x14ac:dyDescent="0.2">
      <c r="A94" s="1"/>
      <c r="B94" s="2"/>
      <c r="C94" s="1"/>
      <c r="D94" s="1"/>
      <c r="E94" s="1"/>
      <c r="F94" s="3"/>
      <c r="G94" s="3"/>
      <c r="H94" s="3"/>
      <c r="I94" s="4"/>
      <c r="J94" s="1"/>
      <c r="K94" s="5"/>
      <c r="L94" s="1"/>
      <c r="M94" s="1"/>
      <c r="N94" s="1"/>
      <c r="O94" s="1"/>
      <c r="P94" s="2"/>
      <c r="Q94" s="3"/>
      <c r="R94" s="3"/>
      <c r="S94" s="3"/>
      <c r="T94" s="3"/>
      <c r="U94" s="3"/>
      <c r="V94" s="1"/>
      <c r="W94" s="1"/>
      <c r="X94" s="1"/>
      <c r="Y94" s="1"/>
      <c r="Z94" s="1"/>
      <c r="AA94" s="14"/>
      <c r="AB94" s="1"/>
      <c r="AC94" s="3"/>
      <c r="AD94" s="1"/>
      <c r="AE94" s="1"/>
      <c r="AF94" s="1"/>
      <c r="AG94" s="1"/>
      <c r="AH94" s="3"/>
      <c r="AI94" s="4"/>
      <c r="AJ94" s="4"/>
      <c r="AK94" s="4"/>
      <c r="AL94" s="3"/>
      <c r="AM94" s="3"/>
      <c r="AN94" s="1"/>
      <c r="AO94" s="4"/>
      <c r="AP94" s="4"/>
      <c r="AQ94" s="1"/>
      <c r="AR94" s="1"/>
    </row>
    <row r="95" spans="1:44" ht="45" customHeight="1" x14ac:dyDescent="0.2">
      <c r="A95" s="1"/>
      <c r="B95" s="2"/>
      <c r="C95" s="1"/>
      <c r="D95" s="1"/>
      <c r="E95" s="1"/>
      <c r="F95" s="1"/>
      <c r="G95" s="3"/>
      <c r="H95" s="3"/>
      <c r="I95" s="4"/>
      <c r="J95" s="1"/>
      <c r="K95" s="5"/>
      <c r="L95" s="1"/>
      <c r="M95" s="1"/>
      <c r="N95" s="1"/>
      <c r="O95" s="1"/>
      <c r="P95" s="2"/>
      <c r="Q95" s="3"/>
      <c r="R95" s="3"/>
      <c r="S95" s="3"/>
      <c r="T95" s="3"/>
      <c r="U95" s="1"/>
      <c r="V95" s="1"/>
      <c r="W95" s="1"/>
      <c r="X95" s="1"/>
      <c r="Y95" s="1"/>
      <c r="Z95" s="1"/>
      <c r="AA95" s="14"/>
      <c r="AB95" s="1"/>
      <c r="AC95" s="3"/>
      <c r="AD95" s="1"/>
      <c r="AE95" s="1"/>
      <c r="AF95" s="1"/>
      <c r="AG95" s="1"/>
      <c r="AH95" s="3"/>
      <c r="AI95" s="4"/>
      <c r="AJ95" s="4"/>
      <c r="AK95" s="4"/>
      <c r="AL95" s="1"/>
      <c r="AM95" s="1"/>
      <c r="AN95" s="1"/>
      <c r="AO95" s="4"/>
      <c r="AP95" s="4"/>
      <c r="AQ95" s="1"/>
      <c r="AR95" s="1"/>
    </row>
    <row r="96" spans="1:44" ht="45" customHeight="1" x14ac:dyDescent="0.2">
      <c r="A96" s="1"/>
      <c r="B96" s="2"/>
      <c r="C96" s="1"/>
      <c r="D96" s="1"/>
      <c r="E96" s="1"/>
      <c r="F96" s="1"/>
      <c r="G96" s="3"/>
      <c r="H96" s="3"/>
      <c r="I96" s="4"/>
      <c r="J96" s="1"/>
      <c r="K96" s="5"/>
      <c r="L96" s="1"/>
      <c r="M96" s="1"/>
      <c r="N96" s="1"/>
      <c r="O96" s="1"/>
      <c r="P96" s="2"/>
      <c r="Q96" s="3"/>
      <c r="R96" s="3"/>
      <c r="S96" s="3"/>
      <c r="T96" s="3"/>
      <c r="U96" s="3"/>
      <c r="V96" s="1"/>
      <c r="W96" s="1"/>
      <c r="X96" s="1"/>
      <c r="Y96" s="1"/>
      <c r="Z96" s="1"/>
      <c r="AA96" s="14"/>
      <c r="AB96" s="1"/>
      <c r="AC96" s="3"/>
      <c r="AD96" s="1"/>
      <c r="AE96" s="1"/>
      <c r="AF96" s="1"/>
      <c r="AG96" s="1"/>
      <c r="AH96" s="10"/>
      <c r="AI96" s="4"/>
      <c r="AJ96" s="4"/>
      <c r="AK96" s="4"/>
      <c r="AL96" s="3"/>
      <c r="AM96" s="3"/>
      <c r="AN96" s="1"/>
      <c r="AO96" s="4"/>
      <c r="AP96" s="4"/>
      <c r="AQ96" s="1"/>
      <c r="AR96" s="1"/>
    </row>
    <row r="97" spans="1:44" ht="45" customHeight="1" x14ac:dyDescent="0.2">
      <c r="A97" s="1"/>
      <c r="B97" s="2"/>
      <c r="C97" s="1"/>
      <c r="D97" s="1"/>
      <c r="E97" s="1"/>
      <c r="F97" s="1"/>
      <c r="G97" s="3"/>
      <c r="H97" s="3"/>
      <c r="I97" s="4"/>
      <c r="J97" s="1"/>
      <c r="K97" s="5"/>
      <c r="L97" s="1"/>
      <c r="M97" s="1"/>
      <c r="N97" s="1"/>
      <c r="O97" s="1"/>
      <c r="P97" s="2"/>
      <c r="Q97" s="3"/>
      <c r="R97" s="3"/>
      <c r="S97" s="3"/>
      <c r="T97" s="3"/>
      <c r="U97" s="1"/>
      <c r="V97" s="1"/>
      <c r="W97" s="1"/>
      <c r="X97" s="1"/>
      <c r="Y97" s="1"/>
      <c r="Z97" s="1"/>
      <c r="AA97" s="14"/>
      <c r="AB97" s="1"/>
      <c r="AC97" s="3"/>
      <c r="AD97" s="1"/>
      <c r="AE97" s="1"/>
      <c r="AF97" s="1"/>
      <c r="AG97" s="1"/>
      <c r="AH97" s="3"/>
      <c r="AI97" s="4"/>
      <c r="AJ97" s="4"/>
      <c r="AK97" s="4"/>
      <c r="AL97" s="1"/>
      <c r="AM97" s="1"/>
      <c r="AN97" s="1"/>
      <c r="AO97" s="4"/>
      <c r="AP97" s="4"/>
      <c r="AQ97" s="1"/>
      <c r="AR97" s="1"/>
    </row>
    <row r="98" spans="1:44" ht="45" customHeight="1" x14ac:dyDescent="0.2">
      <c r="A98" s="1"/>
      <c r="B98" s="2"/>
      <c r="C98" s="1"/>
      <c r="D98" s="1"/>
      <c r="E98" s="13"/>
      <c r="F98" s="1"/>
      <c r="G98" s="3"/>
      <c r="H98" s="3"/>
      <c r="I98" s="4"/>
      <c r="J98" s="1"/>
      <c r="K98" s="5"/>
      <c r="L98" s="1"/>
      <c r="M98" s="1"/>
      <c r="N98" s="1"/>
      <c r="O98" s="1"/>
      <c r="P98" s="2"/>
      <c r="Q98" s="3"/>
      <c r="R98" s="3"/>
      <c r="S98" s="3"/>
      <c r="T98" s="3"/>
      <c r="U98" s="3"/>
      <c r="V98" s="1"/>
      <c r="W98" s="1"/>
      <c r="X98" s="1"/>
      <c r="Y98" s="1"/>
      <c r="Z98" s="1"/>
      <c r="AA98" s="14"/>
      <c r="AB98" s="1"/>
      <c r="AC98" s="3"/>
      <c r="AD98" s="1"/>
      <c r="AE98" s="1"/>
      <c r="AF98" s="1"/>
      <c r="AG98" s="1"/>
      <c r="AH98" s="3"/>
      <c r="AI98" s="4"/>
      <c r="AJ98" s="4"/>
      <c r="AK98" s="4"/>
      <c r="AL98" s="3"/>
      <c r="AM98" s="3"/>
      <c r="AN98" s="1"/>
      <c r="AO98" s="4"/>
      <c r="AP98" s="4"/>
      <c r="AQ98" s="1"/>
      <c r="AR98" s="1"/>
    </row>
    <row r="99" spans="1:44" ht="58.5" customHeight="1" x14ac:dyDescent="0.2">
      <c r="A99" s="1"/>
      <c r="B99" s="2"/>
      <c r="C99" s="1"/>
      <c r="D99" s="1"/>
      <c r="E99" s="1"/>
      <c r="F99" s="1"/>
      <c r="G99" s="3"/>
      <c r="H99" s="3"/>
      <c r="I99" s="4"/>
      <c r="J99" s="1"/>
      <c r="K99" s="5"/>
      <c r="L99" s="1"/>
      <c r="M99" s="1"/>
      <c r="N99" s="1"/>
      <c r="O99" s="1"/>
      <c r="P99" s="2"/>
      <c r="Q99" s="3"/>
      <c r="R99" s="3"/>
      <c r="S99" s="3"/>
      <c r="T99" s="3"/>
      <c r="U99" s="1"/>
      <c r="V99" s="1"/>
      <c r="W99" s="1"/>
      <c r="X99" s="1"/>
      <c r="Y99" s="1"/>
      <c r="Z99" s="1"/>
      <c r="AA99" s="14"/>
      <c r="AB99" s="1"/>
      <c r="AC99" s="3"/>
      <c r="AD99" s="1"/>
      <c r="AE99" s="1"/>
      <c r="AF99" s="1"/>
      <c r="AG99" s="1"/>
      <c r="AH99" s="3"/>
      <c r="AI99" s="4"/>
      <c r="AJ99" s="4"/>
      <c r="AK99" s="4"/>
      <c r="AL99" s="1"/>
      <c r="AM99" s="1"/>
      <c r="AN99" s="18"/>
      <c r="AO99" s="4"/>
      <c r="AP99" s="4"/>
      <c r="AQ99" s="1"/>
      <c r="AR99" s="1"/>
    </row>
    <row r="100" spans="1:44" ht="45" customHeight="1" x14ac:dyDescent="0.2">
      <c r="A100" s="1"/>
      <c r="B100" s="2"/>
      <c r="C100" s="1"/>
      <c r="D100" s="1"/>
      <c r="E100" s="1"/>
      <c r="F100" s="1"/>
      <c r="G100" s="3"/>
      <c r="H100" s="3"/>
      <c r="I100" s="4"/>
      <c r="J100" s="1"/>
      <c r="K100" s="5"/>
      <c r="L100" s="1"/>
      <c r="M100" s="1"/>
      <c r="N100" s="1"/>
      <c r="O100" s="1"/>
      <c r="P100" s="2"/>
      <c r="Q100" s="3"/>
      <c r="R100" s="3"/>
      <c r="S100" s="3"/>
      <c r="T100" s="3"/>
      <c r="U100" s="1"/>
      <c r="V100" s="1"/>
      <c r="W100" s="1"/>
      <c r="X100" s="1"/>
      <c r="Y100" s="1"/>
      <c r="Z100" s="1"/>
      <c r="AA100" s="14"/>
      <c r="AB100" s="1"/>
      <c r="AC100" s="3"/>
      <c r="AD100" s="1"/>
      <c r="AE100" s="1"/>
      <c r="AF100" s="1"/>
      <c r="AG100" s="1"/>
      <c r="AH100" s="3"/>
      <c r="AI100" s="4"/>
      <c r="AJ100" s="4"/>
      <c r="AK100" s="4"/>
      <c r="AL100" s="1"/>
      <c r="AM100" s="1"/>
      <c r="AN100" s="1"/>
      <c r="AO100" s="4"/>
      <c r="AP100" s="4"/>
      <c r="AQ100" s="1"/>
      <c r="AR100" s="1"/>
    </row>
    <row r="101" spans="1:44" ht="45" customHeight="1" x14ac:dyDescent="0.2">
      <c r="A101" s="1"/>
      <c r="B101" s="2"/>
      <c r="C101" s="1"/>
      <c r="D101" s="1"/>
      <c r="E101" s="1"/>
      <c r="F101" s="1"/>
      <c r="G101" s="3"/>
      <c r="H101" s="3"/>
      <c r="I101" s="4"/>
      <c r="J101" s="2"/>
      <c r="K101" s="5"/>
      <c r="L101" s="1"/>
      <c r="M101" s="1"/>
      <c r="N101" s="1"/>
      <c r="O101" s="1"/>
      <c r="P101" s="2"/>
      <c r="Q101" s="3"/>
      <c r="R101" s="3"/>
      <c r="S101" s="3"/>
      <c r="T101" s="3"/>
      <c r="U101" s="3"/>
      <c r="V101" s="1"/>
      <c r="W101" s="1"/>
      <c r="X101" s="1"/>
      <c r="Y101" s="1"/>
      <c r="Z101" s="1"/>
      <c r="AA101" s="14"/>
      <c r="AB101" s="1"/>
      <c r="AC101" s="3"/>
      <c r="AD101" s="1"/>
      <c r="AE101" s="1"/>
      <c r="AF101" s="1"/>
      <c r="AG101" s="1"/>
      <c r="AH101" s="3"/>
      <c r="AI101" s="4"/>
      <c r="AJ101" s="4"/>
      <c r="AK101" s="4"/>
      <c r="AL101" s="3"/>
      <c r="AM101" s="3"/>
      <c r="AN101" s="1"/>
      <c r="AO101" s="4"/>
      <c r="AP101" s="4"/>
      <c r="AQ101" s="1"/>
      <c r="AR101" s="1"/>
    </row>
    <row r="102" spans="1:44" ht="45" customHeight="1" x14ac:dyDescent="0.2">
      <c r="A102" s="1"/>
      <c r="B102" s="2"/>
      <c r="C102" s="1"/>
      <c r="D102" s="1"/>
      <c r="E102" s="1"/>
      <c r="F102" s="1"/>
      <c r="G102" s="3"/>
      <c r="H102" s="3"/>
      <c r="I102" s="4"/>
      <c r="J102" s="1"/>
      <c r="K102" s="5"/>
      <c r="L102" s="1"/>
      <c r="M102" s="1"/>
      <c r="N102" s="1"/>
      <c r="O102" s="1"/>
      <c r="P102" s="2"/>
      <c r="Q102" s="3"/>
      <c r="R102" s="3"/>
      <c r="S102" s="3"/>
      <c r="T102" s="3"/>
      <c r="U102" s="3"/>
      <c r="V102" s="1"/>
      <c r="W102" s="1"/>
      <c r="X102" s="1"/>
      <c r="Y102" s="1"/>
      <c r="Z102" s="1"/>
      <c r="AA102" s="14"/>
      <c r="AB102" s="1"/>
      <c r="AC102" s="3"/>
      <c r="AD102" s="1"/>
      <c r="AE102" s="1"/>
      <c r="AF102" s="1"/>
      <c r="AG102" s="1"/>
      <c r="AH102" s="3"/>
      <c r="AI102" s="4"/>
      <c r="AJ102" s="4"/>
      <c r="AK102" s="4"/>
      <c r="AL102" s="3"/>
      <c r="AM102" s="3"/>
      <c r="AN102" s="1"/>
      <c r="AO102" s="4"/>
      <c r="AP102" s="4"/>
      <c r="AQ102" s="1"/>
      <c r="AR102" s="1"/>
    </row>
    <row r="103" spans="1:44" ht="65.25" customHeight="1" x14ac:dyDescent="0.2">
      <c r="A103" s="1"/>
      <c r="B103" s="2"/>
      <c r="C103" s="1"/>
      <c r="D103" s="1"/>
      <c r="E103" s="13"/>
      <c r="F103" s="1"/>
      <c r="G103" s="3"/>
      <c r="H103" s="3"/>
      <c r="I103" s="4"/>
      <c r="J103" s="1"/>
      <c r="K103" s="5"/>
      <c r="L103" s="1"/>
      <c r="M103" s="1"/>
      <c r="N103" s="1"/>
      <c r="O103" s="1"/>
      <c r="P103" s="2"/>
      <c r="Q103" s="3"/>
      <c r="R103" s="3"/>
      <c r="S103" s="3"/>
      <c r="T103" s="3"/>
      <c r="U103" s="1"/>
      <c r="V103" s="1"/>
      <c r="W103" s="1"/>
      <c r="X103" s="1"/>
      <c r="Y103" s="1"/>
      <c r="Z103" s="1"/>
      <c r="AA103" s="14"/>
      <c r="AB103" s="1"/>
      <c r="AC103" s="3"/>
      <c r="AD103" s="1"/>
      <c r="AE103" s="1"/>
      <c r="AF103" s="1"/>
      <c r="AG103" s="1"/>
      <c r="AH103" s="10"/>
      <c r="AI103" s="4"/>
      <c r="AJ103" s="4"/>
      <c r="AK103" s="4"/>
      <c r="AL103" s="1"/>
      <c r="AM103" s="1"/>
      <c r="AN103" s="1"/>
      <c r="AO103" s="4"/>
      <c r="AP103" s="4"/>
      <c r="AQ103" s="1"/>
      <c r="AR103" s="1"/>
    </row>
    <row r="104" spans="1:44" ht="45" customHeight="1" x14ac:dyDescent="0.2">
      <c r="A104" s="1"/>
      <c r="B104" s="2"/>
      <c r="C104" s="1"/>
      <c r="D104" s="1"/>
      <c r="E104" s="1"/>
      <c r="F104" s="1"/>
      <c r="G104" s="3"/>
      <c r="H104" s="3"/>
      <c r="I104" s="4"/>
      <c r="J104" s="1"/>
      <c r="K104" s="5"/>
      <c r="L104" s="1"/>
      <c r="M104" s="1"/>
      <c r="N104" s="1"/>
      <c r="O104" s="1"/>
      <c r="P104" s="2"/>
      <c r="Q104" s="3"/>
      <c r="R104" s="3"/>
      <c r="S104" s="3"/>
      <c r="T104" s="3"/>
      <c r="U104" s="1"/>
      <c r="V104" s="1"/>
      <c r="W104" s="1"/>
      <c r="X104" s="1"/>
      <c r="Y104" s="1"/>
      <c r="Z104" s="1"/>
      <c r="AA104" s="14"/>
      <c r="AB104" s="1"/>
      <c r="AC104" s="3"/>
      <c r="AD104" s="1"/>
      <c r="AE104" s="1"/>
      <c r="AF104" s="1"/>
      <c r="AG104" s="1"/>
      <c r="AH104" s="3"/>
      <c r="AI104" s="4"/>
      <c r="AJ104" s="4"/>
      <c r="AK104" s="4"/>
      <c r="AL104" s="1"/>
      <c r="AM104" s="1"/>
      <c r="AN104" s="1"/>
      <c r="AO104" s="4"/>
      <c r="AP104" s="4"/>
      <c r="AQ104" s="1"/>
      <c r="AR104" s="1"/>
    </row>
    <row r="105" spans="1:44" ht="45" customHeight="1" x14ac:dyDescent="0.2">
      <c r="A105" s="1"/>
      <c r="B105" s="2"/>
      <c r="C105" s="1"/>
      <c r="D105" s="1"/>
      <c r="E105" s="1"/>
      <c r="F105" s="1"/>
      <c r="G105" s="3"/>
      <c r="H105" s="3"/>
      <c r="I105" s="4"/>
      <c r="J105" s="1"/>
      <c r="K105" s="5"/>
      <c r="L105" s="1"/>
      <c r="M105" s="1"/>
      <c r="N105" s="1"/>
      <c r="O105" s="1"/>
      <c r="P105" s="2"/>
      <c r="Q105" s="3"/>
      <c r="R105" s="3"/>
      <c r="S105" s="3"/>
      <c r="T105" s="3"/>
      <c r="U105" s="1"/>
      <c r="V105" s="1"/>
      <c r="W105" s="1"/>
      <c r="X105" s="1"/>
      <c r="Y105" s="1"/>
      <c r="Z105" s="1"/>
      <c r="AA105" s="14"/>
      <c r="AB105" s="1"/>
      <c r="AC105" s="3"/>
      <c r="AD105" s="1"/>
      <c r="AE105" s="1"/>
      <c r="AF105" s="1"/>
      <c r="AG105" s="1"/>
      <c r="AH105" s="3"/>
      <c r="AI105" s="4"/>
      <c r="AJ105" s="4"/>
      <c r="AK105" s="4"/>
      <c r="AL105" s="1"/>
      <c r="AM105" s="1"/>
      <c r="AN105" s="1"/>
      <c r="AO105" s="4"/>
      <c r="AP105" s="4"/>
      <c r="AQ105" s="1"/>
      <c r="AR105" s="1"/>
    </row>
    <row r="106" spans="1:44" ht="45" customHeight="1" x14ac:dyDescent="0.2">
      <c r="A106" s="1"/>
      <c r="B106" s="2"/>
      <c r="C106" s="1"/>
      <c r="D106" s="1"/>
      <c r="E106" s="1"/>
      <c r="F106" s="3"/>
      <c r="G106" s="3"/>
      <c r="H106" s="3"/>
      <c r="I106" s="4"/>
      <c r="J106" s="1"/>
      <c r="K106" s="5"/>
      <c r="L106" s="1"/>
      <c r="M106" s="1"/>
      <c r="N106" s="1"/>
      <c r="O106" s="1"/>
      <c r="P106" s="2"/>
      <c r="Q106" s="3"/>
      <c r="R106" s="3"/>
      <c r="S106" s="3"/>
      <c r="T106" s="3"/>
      <c r="U106" s="1"/>
      <c r="V106" s="1"/>
      <c r="W106" s="1"/>
      <c r="X106" s="1"/>
      <c r="Y106" s="1"/>
      <c r="Z106" s="1"/>
      <c r="AA106" s="14"/>
      <c r="AB106" s="1"/>
      <c r="AC106" s="3"/>
      <c r="AD106" s="1"/>
      <c r="AE106" s="1"/>
      <c r="AF106" s="1"/>
      <c r="AG106" s="1"/>
      <c r="AH106" s="3"/>
      <c r="AI106" s="4"/>
      <c r="AJ106" s="4"/>
      <c r="AK106" s="4"/>
      <c r="AL106" s="1"/>
      <c r="AM106" s="1"/>
      <c r="AN106" s="1"/>
      <c r="AO106" s="4"/>
      <c r="AP106" s="4"/>
      <c r="AQ106" s="1"/>
      <c r="AR106" s="1"/>
    </row>
    <row r="107" spans="1:44" ht="45" customHeight="1" x14ac:dyDescent="0.2">
      <c r="A107" s="1"/>
      <c r="B107" s="2"/>
      <c r="C107" s="1"/>
      <c r="D107" s="1"/>
      <c r="E107" s="1"/>
      <c r="F107" s="3"/>
      <c r="G107" s="3"/>
      <c r="H107" s="3"/>
      <c r="I107" s="4"/>
      <c r="J107" s="1"/>
      <c r="K107" s="5"/>
      <c r="L107" s="1"/>
      <c r="M107" s="1"/>
      <c r="N107" s="1"/>
      <c r="O107" s="1"/>
      <c r="P107" s="2"/>
      <c r="Q107" s="3"/>
      <c r="R107" s="3"/>
      <c r="S107" s="3"/>
      <c r="T107" s="3"/>
      <c r="U107" s="1"/>
      <c r="V107" s="1"/>
      <c r="W107" s="1"/>
      <c r="X107" s="1"/>
      <c r="Y107" s="1"/>
      <c r="Z107" s="1"/>
      <c r="AA107" s="14"/>
      <c r="AB107" s="1"/>
      <c r="AC107" s="3"/>
      <c r="AD107" s="1"/>
      <c r="AE107" s="1"/>
      <c r="AF107" s="1"/>
      <c r="AG107" s="1"/>
      <c r="AH107" s="3"/>
      <c r="AI107" s="4"/>
      <c r="AJ107" s="4"/>
      <c r="AK107" s="4"/>
      <c r="AL107" s="1"/>
      <c r="AM107" s="1"/>
      <c r="AN107" s="1"/>
      <c r="AO107" s="4"/>
      <c r="AP107" s="4"/>
      <c r="AQ107" s="1"/>
      <c r="AR107" s="1"/>
    </row>
    <row r="108" spans="1:44" ht="45" customHeight="1" x14ac:dyDescent="0.2">
      <c r="A108" s="1"/>
      <c r="B108" s="2"/>
      <c r="C108" s="1"/>
      <c r="D108" s="1"/>
      <c r="E108" s="1"/>
      <c r="F108" s="3"/>
      <c r="G108" s="3"/>
      <c r="H108" s="3"/>
      <c r="I108" s="4"/>
      <c r="J108" s="1"/>
      <c r="K108" s="5"/>
      <c r="L108" s="1"/>
      <c r="M108" s="1"/>
      <c r="N108" s="1"/>
      <c r="O108" s="1"/>
      <c r="P108" s="2"/>
      <c r="Q108" s="3"/>
      <c r="R108" s="3"/>
      <c r="S108" s="3"/>
      <c r="T108" s="3"/>
      <c r="U108" s="3"/>
      <c r="V108" s="1"/>
      <c r="W108" s="1"/>
      <c r="X108" s="1"/>
      <c r="Y108" s="1"/>
      <c r="Z108" s="1"/>
      <c r="AA108" s="14"/>
      <c r="AB108" s="1"/>
      <c r="AC108" s="3"/>
      <c r="AD108" s="1"/>
      <c r="AE108" s="1"/>
      <c r="AF108" s="1"/>
      <c r="AG108" s="1"/>
      <c r="AH108" s="3"/>
      <c r="AI108" s="4"/>
      <c r="AJ108" s="4"/>
      <c r="AK108" s="4"/>
      <c r="AL108" s="3"/>
      <c r="AM108" s="3"/>
      <c r="AN108" s="3"/>
      <c r="AO108" s="4"/>
      <c r="AP108" s="4"/>
      <c r="AQ108" s="1"/>
      <c r="AR108" s="1"/>
    </row>
    <row r="109" spans="1:44" ht="45" customHeight="1" x14ac:dyDescent="0.2">
      <c r="A109" s="1"/>
      <c r="B109" s="2"/>
      <c r="C109" s="1"/>
      <c r="D109" s="1"/>
      <c r="E109" s="1"/>
      <c r="F109" s="3"/>
      <c r="G109" s="3"/>
      <c r="H109" s="3"/>
      <c r="I109" s="4"/>
      <c r="J109" s="1"/>
      <c r="K109" s="5"/>
      <c r="L109" s="1"/>
      <c r="M109" s="1"/>
      <c r="N109" s="1"/>
      <c r="O109" s="1"/>
      <c r="P109" s="2"/>
      <c r="Q109" s="3"/>
      <c r="R109" s="3"/>
      <c r="S109" s="3"/>
      <c r="T109" s="3"/>
      <c r="U109" s="3"/>
      <c r="V109" s="1"/>
      <c r="W109" s="1"/>
      <c r="X109" s="1"/>
      <c r="Y109" s="1"/>
      <c r="Z109" s="1"/>
      <c r="AA109" s="14"/>
      <c r="AB109" s="1"/>
      <c r="AC109" s="3"/>
      <c r="AD109" s="1"/>
      <c r="AE109" s="1"/>
      <c r="AF109" s="1"/>
      <c r="AG109" s="1"/>
      <c r="AH109" s="3"/>
      <c r="AI109" s="4"/>
      <c r="AJ109" s="4"/>
      <c r="AK109" s="4"/>
      <c r="AL109" s="3"/>
      <c r="AM109" s="3"/>
      <c r="AN109" s="3"/>
      <c r="AO109" s="4"/>
      <c r="AP109" s="4"/>
      <c r="AQ109" s="1"/>
      <c r="AR109" s="1"/>
    </row>
    <row r="110" spans="1:44" ht="45" customHeight="1" x14ac:dyDescent="0.2">
      <c r="A110" s="1"/>
      <c r="B110" s="2"/>
      <c r="C110" s="1"/>
      <c r="D110" s="1"/>
      <c r="E110" s="1"/>
      <c r="F110" s="3"/>
      <c r="G110" s="3"/>
      <c r="H110" s="3"/>
      <c r="I110" s="4"/>
      <c r="J110" s="1"/>
      <c r="K110" s="5"/>
      <c r="L110" s="1"/>
      <c r="M110" s="1"/>
      <c r="N110" s="1"/>
      <c r="O110" s="1"/>
      <c r="P110" s="2"/>
      <c r="Q110" s="3"/>
      <c r="R110" s="3"/>
      <c r="S110" s="3"/>
      <c r="T110" s="3"/>
      <c r="U110" s="3"/>
      <c r="V110" s="1"/>
      <c r="W110" s="1"/>
      <c r="X110" s="1"/>
      <c r="Y110" s="1"/>
      <c r="Z110" s="1"/>
      <c r="AA110" s="14"/>
      <c r="AB110" s="1"/>
      <c r="AC110" s="3"/>
      <c r="AD110" s="1"/>
      <c r="AE110" s="1"/>
      <c r="AF110" s="1"/>
      <c r="AG110" s="1"/>
      <c r="AH110" s="3"/>
      <c r="AI110" s="4"/>
      <c r="AJ110" s="4"/>
      <c r="AK110" s="4"/>
      <c r="AL110" s="3"/>
      <c r="AM110" s="3"/>
      <c r="AN110" s="3"/>
      <c r="AO110" s="4"/>
      <c r="AP110" s="4"/>
      <c r="AQ110" s="1"/>
      <c r="AR110" s="1"/>
    </row>
    <row r="111" spans="1:44" ht="45" customHeight="1" x14ac:dyDescent="0.2">
      <c r="A111" s="1"/>
      <c r="B111" s="2"/>
      <c r="C111" s="1"/>
      <c r="D111" s="1"/>
      <c r="E111" s="1"/>
      <c r="F111" s="3"/>
      <c r="G111" s="3"/>
      <c r="H111" s="3"/>
      <c r="I111" s="4"/>
      <c r="J111" s="1"/>
      <c r="K111" s="5"/>
      <c r="L111" s="1"/>
      <c r="M111" s="1"/>
      <c r="N111" s="1"/>
      <c r="O111" s="1"/>
      <c r="P111" s="2"/>
      <c r="Q111" s="3"/>
      <c r="R111" s="3"/>
      <c r="S111" s="3"/>
      <c r="T111" s="3"/>
      <c r="U111" s="3"/>
      <c r="V111" s="1"/>
      <c r="W111" s="1"/>
      <c r="X111" s="1"/>
      <c r="Y111" s="1"/>
      <c r="Z111" s="1"/>
      <c r="AA111" s="14"/>
      <c r="AB111" s="1"/>
      <c r="AC111" s="3"/>
      <c r="AD111" s="1"/>
      <c r="AE111" s="1"/>
      <c r="AF111" s="1"/>
      <c r="AG111" s="1"/>
      <c r="AH111" s="3"/>
      <c r="AI111" s="4"/>
      <c r="AJ111" s="4"/>
      <c r="AK111" s="4"/>
      <c r="AL111" s="3"/>
      <c r="AM111" s="3"/>
      <c r="AN111" s="3"/>
      <c r="AO111" s="4"/>
      <c r="AP111" s="4"/>
      <c r="AQ111" s="1"/>
      <c r="AR111" s="1"/>
    </row>
    <row r="112" spans="1:44" ht="45" customHeight="1" x14ac:dyDescent="0.2">
      <c r="A112" s="1"/>
      <c r="B112" s="2"/>
      <c r="C112" s="1"/>
      <c r="D112" s="1"/>
      <c r="E112" s="1"/>
      <c r="F112" s="1"/>
      <c r="G112" s="3"/>
      <c r="H112" s="3"/>
      <c r="I112" s="4"/>
      <c r="J112" s="1"/>
      <c r="K112" s="5"/>
      <c r="L112" s="1"/>
      <c r="M112" s="1"/>
      <c r="N112" s="1"/>
      <c r="O112" s="1"/>
      <c r="P112" s="2"/>
      <c r="Q112" s="3"/>
      <c r="R112" s="3"/>
      <c r="S112" s="3"/>
      <c r="T112" s="3"/>
      <c r="U112" s="3"/>
      <c r="V112" s="1"/>
      <c r="W112" s="1"/>
      <c r="X112" s="1"/>
      <c r="Y112" s="1"/>
      <c r="Z112" s="1"/>
      <c r="AA112" s="14"/>
      <c r="AB112" s="1"/>
      <c r="AC112" s="3"/>
      <c r="AD112" s="1"/>
      <c r="AE112" s="1"/>
      <c r="AF112" s="1"/>
      <c r="AG112" s="1"/>
      <c r="AH112" s="3"/>
      <c r="AI112" s="4"/>
      <c r="AJ112" s="4"/>
      <c r="AK112" s="4"/>
      <c r="AL112" s="3"/>
      <c r="AM112" s="3"/>
      <c r="AN112" s="3"/>
      <c r="AO112" s="4"/>
      <c r="AP112" s="4"/>
      <c r="AQ112" s="1"/>
      <c r="AR112" s="1"/>
    </row>
    <row r="113" spans="1:46" ht="45" customHeight="1" x14ac:dyDescent="0.2">
      <c r="A113" s="1"/>
      <c r="B113" s="2"/>
      <c r="C113" s="1"/>
      <c r="D113" s="1"/>
      <c r="E113" s="1"/>
      <c r="F113" s="1"/>
      <c r="G113" s="3"/>
      <c r="H113" s="3"/>
      <c r="I113" s="4"/>
      <c r="J113" s="1"/>
      <c r="K113" s="5"/>
      <c r="L113" s="1"/>
      <c r="M113" s="1"/>
      <c r="N113" s="1"/>
      <c r="O113" s="1"/>
      <c r="P113" s="2"/>
      <c r="Q113" s="3"/>
      <c r="R113" s="3"/>
      <c r="S113" s="3"/>
      <c r="T113" s="3"/>
      <c r="U113" s="3"/>
      <c r="V113" s="1"/>
      <c r="W113" s="1"/>
      <c r="X113" s="1"/>
      <c r="Y113" s="1"/>
      <c r="Z113" s="1"/>
      <c r="AA113" s="14"/>
      <c r="AB113" s="1"/>
      <c r="AC113" s="3"/>
      <c r="AD113" s="1"/>
      <c r="AE113" s="1"/>
      <c r="AF113" s="1"/>
      <c r="AG113" s="1"/>
      <c r="AH113" s="3"/>
      <c r="AI113" s="4"/>
      <c r="AJ113" s="4"/>
      <c r="AK113" s="4"/>
      <c r="AL113" s="3"/>
      <c r="AM113" s="3"/>
      <c r="AN113" s="3"/>
      <c r="AO113" s="4"/>
      <c r="AP113" s="4"/>
      <c r="AQ113" s="1"/>
      <c r="AR113" s="1"/>
    </row>
    <row r="114" spans="1:46" ht="45" customHeight="1" x14ac:dyDescent="0.2">
      <c r="A114" s="1"/>
      <c r="B114" s="2"/>
      <c r="C114" s="1"/>
      <c r="D114" s="1"/>
      <c r="E114" s="1"/>
      <c r="F114" s="1"/>
      <c r="G114" s="3"/>
      <c r="H114" s="3"/>
      <c r="I114" s="4"/>
      <c r="J114" s="1"/>
      <c r="K114" s="5"/>
      <c r="L114" s="1"/>
      <c r="M114" s="1"/>
      <c r="N114" s="1"/>
      <c r="O114" s="1"/>
      <c r="P114" s="2"/>
      <c r="Q114" s="3"/>
      <c r="R114" s="3"/>
      <c r="S114" s="3"/>
      <c r="T114" s="3"/>
      <c r="U114" s="3"/>
      <c r="V114" s="1"/>
      <c r="W114" s="1"/>
      <c r="X114" s="1"/>
      <c r="Y114" s="1"/>
      <c r="Z114" s="1"/>
      <c r="AA114" s="14"/>
      <c r="AB114" s="1"/>
      <c r="AC114" s="3"/>
      <c r="AD114" s="1"/>
      <c r="AE114" s="1"/>
      <c r="AF114" s="1"/>
      <c r="AG114" s="1"/>
      <c r="AH114" s="3"/>
      <c r="AI114" s="4"/>
      <c r="AJ114" s="4"/>
      <c r="AK114" s="4"/>
      <c r="AL114" s="3"/>
      <c r="AM114" s="3"/>
      <c r="AN114" s="3"/>
      <c r="AO114" s="4"/>
      <c r="AP114" s="4"/>
      <c r="AQ114" s="1"/>
      <c r="AR114" s="1"/>
    </row>
    <row r="115" spans="1:46" ht="45" customHeight="1" x14ac:dyDescent="0.2">
      <c r="A115" s="1"/>
      <c r="B115" s="2"/>
      <c r="C115" s="1"/>
      <c r="D115" s="1"/>
      <c r="E115" s="1"/>
      <c r="F115" s="1"/>
      <c r="G115" s="3"/>
      <c r="H115" s="3"/>
      <c r="I115" s="4"/>
      <c r="J115" s="1"/>
      <c r="K115" s="5"/>
      <c r="L115" s="1"/>
      <c r="M115" s="1"/>
      <c r="N115" s="1"/>
      <c r="O115" s="1"/>
      <c r="P115" s="2"/>
      <c r="Q115" s="3"/>
      <c r="R115" s="3"/>
      <c r="S115" s="3"/>
      <c r="T115" s="3"/>
      <c r="U115" s="3"/>
      <c r="V115" s="1"/>
      <c r="W115" s="1"/>
      <c r="X115" s="1"/>
      <c r="Y115" s="1"/>
      <c r="Z115" s="1"/>
      <c r="AA115" s="14"/>
      <c r="AB115" s="1"/>
      <c r="AC115" s="3"/>
      <c r="AD115" s="1"/>
      <c r="AE115" s="1"/>
      <c r="AF115" s="1"/>
      <c r="AG115" s="1"/>
      <c r="AH115" s="3"/>
      <c r="AI115" s="4"/>
      <c r="AJ115" s="4"/>
      <c r="AK115" s="4"/>
      <c r="AL115" s="3"/>
      <c r="AM115" s="3"/>
      <c r="AN115" s="3"/>
      <c r="AO115" s="4"/>
      <c r="AP115" s="4"/>
      <c r="AQ115" s="1"/>
      <c r="AR115" s="1"/>
    </row>
    <row r="116" spans="1:46" ht="45" customHeight="1" x14ac:dyDescent="0.2">
      <c r="A116" s="1"/>
      <c r="B116" s="2"/>
      <c r="C116" s="1"/>
      <c r="D116" s="1"/>
      <c r="E116" s="1"/>
      <c r="F116" s="1"/>
      <c r="G116" s="3"/>
      <c r="H116" s="3"/>
      <c r="I116" s="4"/>
      <c r="J116" s="1"/>
      <c r="K116" s="5"/>
      <c r="L116" s="1"/>
      <c r="M116" s="1"/>
      <c r="N116" s="1"/>
      <c r="O116" s="1"/>
      <c r="P116" s="2"/>
      <c r="Q116" s="3"/>
      <c r="R116" s="3"/>
      <c r="S116" s="3"/>
      <c r="T116" s="3"/>
      <c r="U116" s="3"/>
      <c r="V116" s="1"/>
      <c r="W116" s="1"/>
      <c r="X116" s="1"/>
      <c r="Y116" s="1"/>
      <c r="Z116" s="1"/>
      <c r="AA116" s="14"/>
      <c r="AB116" s="1"/>
      <c r="AC116" s="3"/>
      <c r="AD116" s="1"/>
      <c r="AE116" s="1"/>
      <c r="AF116" s="1"/>
      <c r="AG116" s="1"/>
      <c r="AH116" s="3"/>
      <c r="AI116" s="4"/>
      <c r="AJ116" s="4"/>
      <c r="AK116" s="4"/>
      <c r="AL116" s="3"/>
      <c r="AM116" s="3"/>
      <c r="AN116" s="3"/>
      <c r="AO116" s="4"/>
      <c r="AP116" s="4"/>
      <c r="AQ116" s="1"/>
      <c r="AR116" s="1"/>
    </row>
    <row r="117" spans="1:46" ht="45" customHeight="1" x14ac:dyDescent="0.2">
      <c r="A117" s="1"/>
      <c r="B117" s="2"/>
      <c r="C117" s="1"/>
      <c r="D117" s="1"/>
      <c r="E117" s="1"/>
      <c r="F117" s="1"/>
      <c r="G117" s="3"/>
      <c r="H117" s="3"/>
      <c r="I117" s="4"/>
      <c r="J117" s="1"/>
      <c r="K117" s="5"/>
      <c r="L117" s="1"/>
      <c r="M117" s="1"/>
      <c r="N117" s="1"/>
      <c r="O117" s="1"/>
      <c r="P117" s="2"/>
      <c r="Q117" s="3"/>
      <c r="R117" s="3"/>
      <c r="S117" s="3"/>
      <c r="T117" s="3"/>
      <c r="U117" s="3"/>
      <c r="V117" s="1"/>
      <c r="W117" s="1"/>
      <c r="X117" s="1"/>
      <c r="Y117" s="1"/>
      <c r="Z117" s="1"/>
      <c r="AA117" s="14"/>
      <c r="AB117" s="1"/>
      <c r="AC117" s="3"/>
      <c r="AD117" s="1"/>
      <c r="AE117" s="1"/>
      <c r="AF117" s="1"/>
      <c r="AG117" s="1"/>
      <c r="AH117" s="3"/>
      <c r="AI117" s="4"/>
      <c r="AJ117" s="4"/>
      <c r="AK117" s="4"/>
      <c r="AL117" s="3"/>
      <c r="AM117" s="3"/>
      <c r="AN117" s="3"/>
      <c r="AO117" s="4"/>
      <c r="AP117" s="4"/>
      <c r="AQ117" s="1"/>
      <c r="AR117" s="1"/>
    </row>
    <row r="118" spans="1:46" s="17" customFormat="1" ht="45" customHeight="1" x14ac:dyDescent="0.2">
      <c r="A118" s="1"/>
      <c r="B118" s="2"/>
      <c r="C118" s="1"/>
      <c r="D118" s="1"/>
      <c r="E118" s="1"/>
      <c r="F118" s="1"/>
      <c r="G118" s="3"/>
      <c r="H118" s="3"/>
      <c r="I118" s="4"/>
      <c r="J118" s="1"/>
      <c r="K118" s="5"/>
      <c r="L118" s="1"/>
      <c r="M118" s="1"/>
      <c r="N118" s="1"/>
      <c r="O118" s="1"/>
      <c r="P118" s="2"/>
      <c r="Q118" s="3"/>
      <c r="R118" s="3"/>
      <c r="S118" s="3"/>
      <c r="T118" s="3"/>
      <c r="U118" s="3"/>
      <c r="V118" s="1"/>
      <c r="W118" s="1"/>
      <c r="X118" s="1"/>
      <c r="Y118" s="1"/>
      <c r="Z118" s="1"/>
      <c r="AA118" s="16"/>
      <c r="AB118" s="1"/>
      <c r="AC118" s="3"/>
      <c r="AD118" s="1"/>
      <c r="AE118" s="1"/>
      <c r="AF118" s="1"/>
      <c r="AG118" s="1"/>
      <c r="AH118" s="3"/>
      <c r="AI118" s="4"/>
      <c r="AJ118" s="4"/>
      <c r="AK118" s="4"/>
      <c r="AL118" s="3"/>
      <c r="AM118" s="3"/>
      <c r="AN118" s="3"/>
      <c r="AO118" s="4"/>
      <c r="AP118" s="4"/>
      <c r="AQ118" s="1"/>
      <c r="AR118" s="1"/>
      <c r="AS118" s="34"/>
      <c r="AT118" s="34"/>
    </row>
    <row r="119" spans="1:46" ht="45" customHeight="1" x14ac:dyDescent="0.2">
      <c r="A119" s="1"/>
      <c r="B119" s="2"/>
      <c r="C119" s="1"/>
      <c r="D119" s="1"/>
      <c r="E119" s="1"/>
      <c r="F119" s="1"/>
      <c r="G119" s="3"/>
      <c r="H119" s="3"/>
      <c r="I119" s="4"/>
      <c r="J119" s="1"/>
      <c r="K119" s="5"/>
      <c r="L119" s="1"/>
      <c r="M119" s="1"/>
      <c r="N119" s="1"/>
      <c r="O119" s="1"/>
      <c r="P119" s="2"/>
      <c r="Q119" s="3"/>
      <c r="R119" s="3"/>
      <c r="S119" s="3"/>
      <c r="T119" s="3"/>
      <c r="U119" s="3"/>
      <c r="V119" s="1"/>
      <c r="W119" s="1"/>
      <c r="X119" s="1"/>
      <c r="Y119" s="1"/>
      <c r="Z119" s="1"/>
      <c r="AA119" s="14"/>
      <c r="AB119" s="1"/>
      <c r="AC119" s="3"/>
      <c r="AD119" s="1"/>
      <c r="AE119" s="1"/>
      <c r="AF119" s="1"/>
      <c r="AG119" s="1"/>
      <c r="AH119" s="3"/>
      <c r="AI119" s="4"/>
      <c r="AJ119" s="4"/>
      <c r="AK119" s="4"/>
      <c r="AL119" s="3"/>
      <c r="AM119" s="3"/>
      <c r="AN119" s="3"/>
      <c r="AO119" s="4"/>
      <c r="AP119" s="4"/>
      <c r="AQ119" s="1"/>
      <c r="AR119" s="1"/>
    </row>
    <row r="120" spans="1:46" ht="45" customHeight="1" x14ac:dyDescent="0.2">
      <c r="A120" s="1"/>
      <c r="B120" s="2"/>
      <c r="C120" s="1"/>
      <c r="D120" s="1"/>
      <c r="E120" s="1"/>
      <c r="F120" s="1"/>
      <c r="G120" s="3"/>
      <c r="H120" s="3"/>
      <c r="I120" s="4"/>
      <c r="J120" s="1"/>
      <c r="K120" s="5"/>
      <c r="L120" s="1"/>
      <c r="M120" s="1"/>
      <c r="N120" s="1"/>
      <c r="O120" s="1"/>
      <c r="P120" s="2"/>
      <c r="Q120" s="3"/>
      <c r="R120" s="3"/>
      <c r="S120" s="3"/>
      <c r="T120" s="3"/>
      <c r="U120" s="3"/>
      <c r="V120" s="1"/>
      <c r="W120" s="1"/>
      <c r="X120" s="1"/>
      <c r="Y120" s="1"/>
      <c r="Z120" s="1"/>
      <c r="AA120" s="14"/>
      <c r="AB120" s="1"/>
      <c r="AC120" s="3"/>
      <c r="AD120" s="1"/>
      <c r="AE120" s="1"/>
      <c r="AF120" s="1"/>
      <c r="AG120" s="1"/>
      <c r="AH120" s="3"/>
      <c r="AI120" s="4"/>
      <c r="AJ120" s="4"/>
      <c r="AK120" s="4"/>
      <c r="AL120" s="3"/>
      <c r="AM120" s="3"/>
      <c r="AN120" s="3"/>
      <c r="AO120" s="4"/>
      <c r="AP120" s="4"/>
      <c r="AQ120" s="1"/>
      <c r="AR120" s="1"/>
    </row>
    <row r="121" spans="1:46" ht="45" customHeight="1" x14ac:dyDescent="0.2">
      <c r="A121" s="1"/>
      <c r="B121" s="2"/>
      <c r="C121" s="1"/>
      <c r="D121" s="1"/>
      <c r="E121" s="1"/>
      <c r="F121" s="1"/>
      <c r="G121" s="3"/>
      <c r="H121" s="3"/>
      <c r="I121" s="4"/>
      <c r="J121" s="1"/>
      <c r="K121" s="5"/>
      <c r="L121" s="1"/>
      <c r="M121" s="1"/>
      <c r="N121" s="1"/>
      <c r="O121" s="1"/>
      <c r="P121" s="2"/>
      <c r="Q121" s="3"/>
      <c r="R121" s="3"/>
      <c r="S121" s="3"/>
      <c r="T121" s="3"/>
      <c r="U121" s="3"/>
      <c r="V121" s="3"/>
      <c r="W121" s="1"/>
      <c r="X121" s="1"/>
      <c r="Y121" s="1"/>
      <c r="Z121" s="1"/>
      <c r="AA121" s="14"/>
      <c r="AB121" s="1"/>
      <c r="AC121" s="3"/>
      <c r="AD121" s="1"/>
      <c r="AE121" s="1"/>
      <c r="AF121" s="1"/>
      <c r="AG121" s="1"/>
      <c r="AH121" s="3"/>
      <c r="AI121" s="4"/>
      <c r="AJ121" s="4"/>
      <c r="AK121" s="4"/>
      <c r="AL121" s="3"/>
      <c r="AM121" s="3"/>
      <c r="AN121" s="3"/>
      <c r="AO121" s="4"/>
      <c r="AP121" s="4"/>
      <c r="AQ121" s="1"/>
      <c r="AR121" s="1"/>
    </row>
    <row r="122" spans="1:46" ht="45" customHeight="1" x14ac:dyDescent="0.2">
      <c r="A122" s="1"/>
      <c r="B122" s="2"/>
      <c r="C122" s="1"/>
      <c r="D122" s="1"/>
      <c r="E122" s="1"/>
      <c r="F122" s="1"/>
      <c r="G122" s="3"/>
      <c r="H122" s="3"/>
      <c r="I122" s="4"/>
      <c r="J122" s="1"/>
      <c r="K122" s="5"/>
      <c r="L122" s="1"/>
      <c r="M122" s="1"/>
      <c r="N122" s="1"/>
      <c r="O122" s="1"/>
      <c r="P122" s="2"/>
      <c r="Q122" s="3"/>
      <c r="R122" s="3"/>
      <c r="S122" s="3"/>
      <c r="T122" s="3"/>
      <c r="U122" s="3"/>
      <c r="V122" s="1"/>
      <c r="W122" s="1"/>
      <c r="X122" s="1"/>
      <c r="Y122" s="1"/>
      <c r="Z122" s="1"/>
      <c r="AA122" s="14"/>
      <c r="AB122" s="1"/>
      <c r="AC122" s="3"/>
      <c r="AD122" s="1"/>
      <c r="AE122" s="1"/>
      <c r="AF122" s="1"/>
      <c r="AG122" s="1"/>
      <c r="AH122" s="3"/>
      <c r="AI122" s="4"/>
      <c r="AJ122" s="4"/>
      <c r="AK122" s="4"/>
      <c r="AL122" s="3"/>
      <c r="AM122" s="3"/>
      <c r="AN122" s="3"/>
      <c r="AO122" s="4"/>
      <c r="AP122" s="4"/>
      <c r="AQ122" s="1"/>
      <c r="AR122" s="1"/>
    </row>
    <row r="123" spans="1:46" ht="49.5" customHeight="1" x14ac:dyDescent="0.2">
      <c r="A123" s="1"/>
      <c r="B123" s="2"/>
      <c r="C123" s="1"/>
      <c r="D123" s="1"/>
      <c r="E123" s="1"/>
      <c r="F123" s="1"/>
      <c r="G123" s="3"/>
      <c r="H123" s="3"/>
      <c r="I123" s="4"/>
      <c r="J123" s="1"/>
      <c r="K123" s="5"/>
      <c r="L123" s="1"/>
      <c r="M123" s="1"/>
      <c r="N123" s="1"/>
      <c r="O123" s="1"/>
      <c r="P123" s="2"/>
      <c r="Q123" s="3"/>
      <c r="R123" s="3"/>
      <c r="S123" s="3"/>
      <c r="T123" s="3"/>
      <c r="U123" s="3"/>
      <c r="V123" s="1"/>
      <c r="W123" s="1"/>
      <c r="X123" s="1"/>
      <c r="Y123" s="1"/>
      <c r="Z123" s="1"/>
      <c r="AA123" s="14"/>
      <c r="AB123" s="1"/>
      <c r="AC123" s="3"/>
      <c r="AD123" s="1"/>
      <c r="AE123" s="1"/>
      <c r="AF123" s="1"/>
      <c r="AG123" s="1"/>
      <c r="AH123" s="3"/>
      <c r="AI123" s="4"/>
      <c r="AJ123" s="4"/>
      <c r="AK123" s="4"/>
      <c r="AL123" s="3"/>
      <c r="AM123" s="3"/>
      <c r="AN123" s="3"/>
      <c r="AO123" s="4"/>
      <c r="AP123" s="4"/>
      <c r="AQ123" s="1"/>
      <c r="AR123" s="1"/>
    </row>
    <row r="124" spans="1:46" ht="45" customHeight="1" x14ac:dyDescent="0.2">
      <c r="A124" s="1"/>
      <c r="B124" s="2"/>
      <c r="C124" s="1"/>
      <c r="D124" s="1"/>
      <c r="E124" s="1"/>
      <c r="F124" s="1"/>
      <c r="G124" s="3"/>
      <c r="H124" s="3"/>
      <c r="I124" s="4"/>
      <c r="J124" s="1"/>
      <c r="K124" s="5"/>
      <c r="L124" s="1"/>
      <c r="M124" s="1"/>
      <c r="N124" s="1"/>
      <c r="O124" s="1"/>
      <c r="P124" s="2"/>
      <c r="Q124" s="3"/>
      <c r="R124" s="3"/>
      <c r="S124" s="3"/>
      <c r="T124" s="3"/>
      <c r="U124" s="3"/>
      <c r="V124" s="1"/>
      <c r="W124" s="1"/>
      <c r="X124" s="1"/>
      <c r="Y124" s="1"/>
      <c r="Z124" s="1"/>
      <c r="AA124" s="14"/>
      <c r="AB124" s="1"/>
      <c r="AC124" s="3"/>
      <c r="AD124" s="1"/>
      <c r="AE124" s="1"/>
      <c r="AF124" s="1"/>
      <c r="AG124" s="1"/>
      <c r="AH124" s="3"/>
      <c r="AI124" s="4"/>
      <c r="AJ124" s="4"/>
      <c r="AK124" s="4"/>
      <c r="AL124" s="3"/>
      <c r="AM124" s="3"/>
      <c r="AN124" s="3"/>
      <c r="AO124" s="4"/>
      <c r="AP124" s="4"/>
      <c r="AQ124" s="1"/>
      <c r="AR124" s="1"/>
    </row>
    <row r="125" spans="1:46" ht="45" customHeight="1" x14ac:dyDescent="0.2">
      <c r="A125" s="1"/>
      <c r="B125" s="2"/>
      <c r="C125" s="1"/>
      <c r="D125" s="1"/>
      <c r="E125" s="1"/>
      <c r="F125" s="1"/>
      <c r="G125" s="3"/>
      <c r="H125" s="3"/>
      <c r="I125" s="4"/>
      <c r="J125" s="1"/>
      <c r="K125" s="5"/>
      <c r="L125" s="1"/>
      <c r="M125" s="1"/>
      <c r="N125" s="1"/>
      <c r="O125" s="1"/>
      <c r="P125" s="2"/>
      <c r="Q125" s="3"/>
      <c r="R125" s="3"/>
      <c r="S125" s="3"/>
      <c r="T125" s="3"/>
      <c r="U125" s="3"/>
      <c r="V125" s="1"/>
      <c r="W125" s="1"/>
      <c r="X125" s="1"/>
      <c r="Y125" s="1"/>
      <c r="Z125" s="1"/>
      <c r="AA125" s="14"/>
      <c r="AB125" s="1"/>
      <c r="AC125" s="3"/>
      <c r="AD125" s="1"/>
      <c r="AE125" s="1"/>
      <c r="AF125" s="1"/>
      <c r="AG125" s="1"/>
      <c r="AH125" s="3"/>
      <c r="AI125" s="4"/>
      <c r="AJ125" s="4"/>
      <c r="AK125" s="4"/>
      <c r="AL125" s="3"/>
      <c r="AM125" s="3"/>
      <c r="AN125" s="3"/>
      <c r="AO125" s="4"/>
      <c r="AP125" s="4"/>
      <c r="AQ125" s="1"/>
      <c r="AR125" s="1"/>
    </row>
    <row r="126" spans="1:46" ht="45" customHeight="1" x14ac:dyDescent="0.2">
      <c r="A126" s="1"/>
      <c r="B126" s="2"/>
      <c r="C126" s="1"/>
      <c r="D126" s="1"/>
      <c r="E126" s="1"/>
      <c r="F126" s="1"/>
      <c r="G126" s="3"/>
      <c r="H126" s="3"/>
      <c r="I126" s="4"/>
      <c r="J126" s="1"/>
      <c r="K126" s="5"/>
      <c r="L126" s="1"/>
      <c r="M126" s="1"/>
      <c r="N126" s="1"/>
      <c r="O126" s="1"/>
      <c r="P126" s="2"/>
      <c r="Q126" s="3"/>
      <c r="R126" s="3"/>
      <c r="S126" s="3"/>
      <c r="T126" s="3"/>
      <c r="U126" s="3"/>
      <c r="V126" s="1"/>
      <c r="W126" s="1"/>
      <c r="X126" s="1"/>
      <c r="Y126" s="1"/>
      <c r="Z126" s="1"/>
      <c r="AA126" s="14"/>
      <c r="AB126" s="1"/>
      <c r="AC126" s="3"/>
      <c r="AD126" s="1"/>
      <c r="AE126" s="1"/>
      <c r="AF126" s="1"/>
      <c r="AG126" s="1"/>
      <c r="AH126" s="3"/>
      <c r="AI126" s="4"/>
      <c r="AJ126" s="4"/>
      <c r="AK126" s="4"/>
      <c r="AL126" s="3"/>
      <c r="AM126" s="3"/>
      <c r="AN126" s="3"/>
      <c r="AO126" s="4"/>
      <c r="AP126" s="4"/>
      <c r="AQ126" s="1"/>
      <c r="AR126" s="1"/>
    </row>
    <row r="127" spans="1:46" ht="45" customHeight="1" x14ac:dyDescent="0.2">
      <c r="A127" s="1"/>
      <c r="B127" s="2"/>
      <c r="C127" s="1"/>
      <c r="D127" s="1"/>
      <c r="E127" s="1"/>
      <c r="F127" s="1"/>
      <c r="G127" s="3"/>
      <c r="H127" s="3"/>
      <c r="I127" s="4"/>
      <c r="J127" s="1"/>
      <c r="K127" s="5"/>
      <c r="L127" s="1"/>
      <c r="M127" s="1"/>
      <c r="N127" s="1"/>
      <c r="O127" s="1"/>
      <c r="P127" s="2"/>
      <c r="Q127" s="3"/>
      <c r="R127" s="3"/>
      <c r="S127" s="3"/>
      <c r="T127" s="3"/>
      <c r="U127" s="3"/>
      <c r="V127" s="1"/>
      <c r="W127" s="1"/>
      <c r="X127" s="1"/>
      <c r="Y127" s="1"/>
      <c r="Z127" s="1"/>
      <c r="AA127" s="14"/>
      <c r="AB127" s="1"/>
      <c r="AC127" s="3"/>
      <c r="AD127" s="1"/>
      <c r="AE127" s="1"/>
      <c r="AF127" s="1"/>
      <c r="AG127" s="1"/>
      <c r="AH127" s="3"/>
      <c r="AI127" s="4"/>
      <c r="AJ127" s="4"/>
      <c r="AK127" s="4"/>
      <c r="AL127" s="3"/>
      <c r="AM127" s="3"/>
      <c r="AN127" s="3"/>
      <c r="AO127" s="4"/>
      <c r="AP127" s="4"/>
      <c r="AQ127" s="1"/>
      <c r="AR127" s="1"/>
    </row>
    <row r="128" spans="1:46" ht="45" customHeight="1" x14ac:dyDescent="0.2">
      <c r="A128" s="1"/>
      <c r="B128" s="2"/>
      <c r="C128" s="1"/>
      <c r="D128" s="1"/>
      <c r="E128" s="1"/>
      <c r="F128" s="1"/>
      <c r="G128" s="3"/>
      <c r="H128" s="3"/>
      <c r="I128" s="4"/>
      <c r="J128" s="1"/>
      <c r="K128" s="5"/>
      <c r="L128" s="1"/>
      <c r="M128" s="1"/>
      <c r="N128" s="1"/>
      <c r="O128" s="1"/>
      <c r="P128" s="2"/>
      <c r="Q128" s="3"/>
      <c r="R128" s="3"/>
      <c r="S128" s="3"/>
      <c r="T128" s="3"/>
      <c r="U128" s="3"/>
      <c r="V128" s="1"/>
      <c r="W128" s="1"/>
      <c r="X128" s="1"/>
      <c r="Y128" s="1"/>
      <c r="Z128" s="1"/>
      <c r="AA128" s="14"/>
      <c r="AB128" s="1"/>
      <c r="AC128" s="3"/>
      <c r="AD128" s="1"/>
      <c r="AE128" s="1"/>
      <c r="AF128" s="1"/>
      <c r="AG128" s="1"/>
      <c r="AH128" s="3"/>
      <c r="AI128" s="4"/>
      <c r="AJ128" s="4"/>
      <c r="AK128" s="4"/>
      <c r="AL128" s="3"/>
      <c r="AM128" s="3"/>
      <c r="AN128" s="3"/>
      <c r="AO128" s="4"/>
      <c r="AP128" s="4"/>
      <c r="AQ128" s="1"/>
      <c r="AR128" s="1"/>
    </row>
    <row r="129" spans="1:46" ht="45" customHeight="1" x14ac:dyDescent="0.2">
      <c r="A129" s="1"/>
      <c r="B129" s="2"/>
      <c r="C129" s="1"/>
      <c r="D129" s="1"/>
      <c r="E129" s="1"/>
      <c r="F129" s="1"/>
      <c r="G129" s="3"/>
      <c r="H129" s="3"/>
      <c r="I129" s="4"/>
      <c r="J129" s="1"/>
      <c r="K129" s="5"/>
      <c r="L129" s="1"/>
      <c r="M129" s="1"/>
      <c r="N129" s="1"/>
      <c r="O129" s="1"/>
      <c r="P129" s="2"/>
      <c r="Q129" s="3"/>
      <c r="R129" s="3"/>
      <c r="S129" s="3"/>
      <c r="T129" s="3"/>
      <c r="U129" s="3"/>
      <c r="V129" s="1"/>
      <c r="W129" s="1"/>
      <c r="X129" s="1"/>
      <c r="Y129" s="1"/>
      <c r="Z129" s="1"/>
      <c r="AA129" s="14"/>
      <c r="AB129" s="1"/>
      <c r="AC129" s="3"/>
      <c r="AD129" s="1"/>
      <c r="AE129" s="1"/>
      <c r="AF129" s="1"/>
      <c r="AG129" s="1"/>
      <c r="AH129" s="3"/>
      <c r="AI129" s="4"/>
      <c r="AJ129" s="4"/>
      <c r="AK129" s="4"/>
      <c r="AL129" s="3"/>
      <c r="AM129" s="3"/>
      <c r="AN129" s="3"/>
      <c r="AO129" s="4"/>
      <c r="AP129" s="4"/>
      <c r="AQ129" s="1"/>
      <c r="AR129" s="1"/>
    </row>
    <row r="130" spans="1:46" ht="45" customHeight="1" x14ac:dyDescent="0.2">
      <c r="A130" s="1"/>
      <c r="B130" s="2"/>
      <c r="C130" s="1"/>
      <c r="D130" s="1"/>
      <c r="E130" s="1"/>
      <c r="F130" s="1"/>
      <c r="G130" s="3"/>
      <c r="H130" s="3"/>
      <c r="I130" s="4"/>
      <c r="J130" s="1"/>
      <c r="K130" s="5"/>
      <c r="L130" s="1"/>
      <c r="M130" s="1"/>
      <c r="N130" s="1"/>
      <c r="O130" s="1"/>
      <c r="P130" s="2"/>
      <c r="Q130" s="3"/>
      <c r="R130" s="3"/>
      <c r="S130" s="3"/>
      <c r="T130" s="3"/>
      <c r="U130" s="3"/>
      <c r="V130" s="1"/>
      <c r="W130" s="1"/>
      <c r="X130" s="1"/>
      <c r="Y130" s="1"/>
      <c r="Z130" s="1"/>
      <c r="AA130" s="14"/>
      <c r="AB130" s="1"/>
      <c r="AC130" s="3"/>
      <c r="AD130" s="1"/>
      <c r="AE130" s="1"/>
      <c r="AF130" s="1"/>
      <c r="AG130" s="1"/>
      <c r="AH130" s="3"/>
      <c r="AI130" s="4"/>
      <c r="AJ130" s="4"/>
      <c r="AK130" s="4"/>
      <c r="AL130" s="3"/>
      <c r="AM130" s="3"/>
      <c r="AN130" s="3"/>
      <c r="AO130" s="4"/>
      <c r="AP130" s="4"/>
      <c r="AQ130" s="1"/>
      <c r="AR130" s="1"/>
    </row>
    <row r="131" spans="1:46" ht="45" customHeight="1" x14ac:dyDescent="0.2">
      <c r="A131" s="1"/>
      <c r="B131" s="2"/>
      <c r="C131" s="1"/>
      <c r="D131" s="1"/>
      <c r="E131" s="1"/>
      <c r="F131" s="1"/>
      <c r="G131" s="3"/>
      <c r="H131" s="3"/>
      <c r="I131" s="4"/>
      <c r="J131" s="1"/>
      <c r="K131" s="5"/>
      <c r="L131" s="1"/>
      <c r="M131" s="1"/>
      <c r="N131" s="1"/>
      <c r="O131" s="1"/>
      <c r="P131" s="2"/>
      <c r="Q131" s="3"/>
      <c r="R131" s="3"/>
      <c r="S131" s="3"/>
      <c r="T131" s="3"/>
      <c r="U131" s="3"/>
      <c r="V131" s="1"/>
      <c r="W131" s="1"/>
      <c r="X131" s="1"/>
      <c r="Y131" s="1"/>
      <c r="Z131" s="1"/>
      <c r="AA131" s="14"/>
      <c r="AB131" s="1"/>
      <c r="AC131" s="3"/>
      <c r="AD131" s="1"/>
      <c r="AE131" s="1"/>
      <c r="AF131" s="1"/>
      <c r="AG131" s="1"/>
      <c r="AH131" s="3"/>
      <c r="AI131" s="4"/>
      <c r="AJ131" s="4"/>
      <c r="AK131" s="4"/>
      <c r="AL131" s="3"/>
      <c r="AM131" s="3"/>
      <c r="AN131" s="3"/>
      <c r="AO131" s="4"/>
      <c r="AP131" s="4"/>
      <c r="AQ131" s="1"/>
      <c r="AR131" s="1"/>
    </row>
    <row r="132" spans="1:46" ht="45" customHeight="1" x14ac:dyDescent="0.2">
      <c r="A132" s="1"/>
      <c r="B132" s="2"/>
      <c r="C132" s="1"/>
      <c r="D132" s="1"/>
      <c r="E132" s="1"/>
      <c r="F132" s="1"/>
      <c r="G132" s="4"/>
      <c r="H132" s="4"/>
      <c r="I132" s="4"/>
      <c r="J132" s="1"/>
      <c r="K132" s="5"/>
      <c r="L132" s="1"/>
      <c r="M132" s="1"/>
      <c r="N132" s="1"/>
      <c r="O132" s="1"/>
      <c r="P132" s="2"/>
      <c r="Q132" s="3"/>
      <c r="R132" s="3"/>
      <c r="S132" s="3"/>
      <c r="T132" s="6"/>
      <c r="U132" s="3"/>
      <c r="V132" s="1"/>
      <c r="W132" s="1"/>
      <c r="X132" s="1"/>
      <c r="Y132" s="1"/>
      <c r="Z132" s="1"/>
      <c r="AA132" s="14"/>
      <c r="AB132" s="1"/>
      <c r="AC132" s="3"/>
      <c r="AD132" s="1"/>
      <c r="AE132" s="1"/>
      <c r="AF132" s="1"/>
      <c r="AG132" s="1"/>
      <c r="AH132" s="3"/>
      <c r="AI132" s="4"/>
      <c r="AJ132" s="4"/>
      <c r="AK132" s="4"/>
      <c r="AL132" s="3"/>
      <c r="AM132" s="3"/>
      <c r="AN132" s="3"/>
      <c r="AO132" s="4"/>
      <c r="AP132" s="4"/>
      <c r="AQ132" s="1"/>
      <c r="AR132" s="1"/>
    </row>
    <row r="133" spans="1:46" ht="45" customHeight="1" x14ac:dyDescent="0.2">
      <c r="A133" s="1"/>
      <c r="B133" s="2"/>
      <c r="C133" s="1"/>
      <c r="D133" s="1"/>
      <c r="E133" s="13"/>
      <c r="F133" s="1"/>
      <c r="G133" s="4"/>
      <c r="H133" s="4"/>
      <c r="I133" s="4"/>
      <c r="J133" s="1"/>
      <c r="K133" s="5"/>
      <c r="L133" s="1"/>
      <c r="M133" s="1"/>
      <c r="N133" s="1"/>
      <c r="O133" s="1"/>
      <c r="P133" s="19"/>
      <c r="Q133" s="3"/>
      <c r="R133" s="3"/>
      <c r="S133" s="3"/>
      <c r="T133" s="3"/>
      <c r="U133" s="3"/>
      <c r="V133" s="1"/>
      <c r="W133" s="1"/>
      <c r="X133" s="1"/>
      <c r="Y133" s="1"/>
      <c r="Z133" s="1"/>
      <c r="AA133" s="14"/>
      <c r="AB133" s="1"/>
      <c r="AC133" s="3"/>
      <c r="AD133" s="1"/>
      <c r="AE133" s="1"/>
      <c r="AF133" s="1"/>
      <c r="AG133" s="1"/>
      <c r="AH133" s="3"/>
      <c r="AI133" s="4"/>
      <c r="AJ133" s="4"/>
      <c r="AK133" s="4"/>
      <c r="AL133" s="3"/>
      <c r="AM133" s="3"/>
      <c r="AN133" s="3"/>
      <c r="AO133" s="4"/>
      <c r="AP133" s="4"/>
      <c r="AQ133" s="1"/>
      <c r="AR133" s="1"/>
    </row>
    <row r="134" spans="1:46" ht="45" customHeight="1" x14ac:dyDescent="0.2">
      <c r="A134" s="1"/>
      <c r="B134" s="2"/>
      <c r="C134" s="1"/>
      <c r="D134" s="1"/>
      <c r="E134" s="1"/>
      <c r="F134" s="1"/>
      <c r="G134" s="4"/>
      <c r="H134" s="4"/>
      <c r="I134" s="4"/>
      <c r="J134" s="1"/>
      <c r="K134" s="5"/>
      <c r="L134" s="1"/>
      <c r="M134" s="1"/>
      <c r="N134" s="1"/>
      <c r="O134" s="1"/>
      <c r="P134" s="2"/>
      <c r="Q134" s="3"/>
      <c r="R134" s="3"/>
      <c r="S134" s="3"/>
      <c r="T134" s="3"/>
      <c r="U134" s="3"/>
      <c r="V134" s="1"/>
      <c r="W134" s="1"/>
      <c r="X134" s="1"/>
      <c r="Y134" s="1"/>
      <c r="Z134" s="1"/>
      <c r="AA134" s="14"/>
      <c r="AB134" s="1"/>
      <c r="AC134" s="3"/>
      <c r="AD134" s="1"/>
      <c r="AE134" s="1"/>
      <c r="AF134" s="1"/>
      <c r="AG134" s="1"/>
      <c r="AH134" s="3"/>
      <c r="AI134" s="4"/>
      <c r="AJ134" s="4"/>
      <c r="AK134" s="4"/>
      <c r="AL134" s="3"/>
      <c r="AM134" s="3"/>
      <c r="AN134" s="3"/>
      <c r="AO134" s="4"/>
      <c r="AP134" s="4"/>
      <c r="AQ134" s="1"/>
      <c r="AR134" s="1"/>
    </row>
    <row r="135" spans="1:46" ht="90" customHeight="1" x14ac:dyDescent="0.2">
      <c r="A135" s="1"/>
      <c r="B135" s="2"/>
      <c r="C135" s="1"/>
      <c r="D135" s="1"/>
      <c r="E135" s="1"/>
      <c r="F135" s="3"/>
      <c r="G135" s="3"/>
      <c r="H135" s="3"/>
      <c r="I135" s="4"/>
      <c r="J135" s="1"/>
      <c r="K135" s="5"/>
      <c r="L135" s="1"/>
      <c r="M135" s="1"/>
      <c r="N135" s="1"/>
      <c r="O135" s="1"/>
      <c r="P135" s="19"/>
      <c r="Q135" s="3"/>
      <c r="R135" s="3"/>
      <c r="S135" s="3"/>
      <c r="T135" s="3"/>
      <c r="U135" s="3"/>
      <c r="V135" s="1"/>
      <c r="W135" s="1"/>
      <c r="X135" s="1"/>
      <c r="Y135" s="1"/>
      <c r="Z135" s="1"/>
      <c r="AA135" s="14"/>
      <c r="AB135" s="1"/>
      <c r="AC135" s="3"/>
      <c r="AD135" s="1"/>
      <c r="AE135" s="1"/>
      <c r="AF135" s="1"/>
      <c r="AG135" s="1"/>
      <c r="AH135" s="3"/>
      <c r="AI135" s="4"/>
      <c r="AJ135" s="4"/>
      <c r="AK135" s="4"/>
      <c r="AL135" s="3"/>
      <c r="AM135" s="3"/>
      <c r="AN135" s="3"/>
      <c r="AO135" s="4"/>
      <c r="AP135" s="4"/>
      <c r="AQ135" s="1"/>
      <c r="AR135" s="1"/>
    </row>
    <row r="136" spans="1:46" ht="56.25" customHeight="1" x14ac:dyDescent="0.2">
      <c r="A136" s="1"/>
      <c r="B136" s="2"/>
      <c r="C136" s="1"/>
      <c r="D136" s="1"/>
      <c r="E136" s="1"/>
      <c r="F136" s="3"/>
      <c r="G136" s="3"/>
      <c r="H136" s="3"/>
      <c r="I136" s="4"/>
      <c r="J136" s="1"/>
      <c r="K136" s="5"/>
      <c r="L136" s="1"/>
      <c r="M136" s="1"/>
      <c r="N136" s="1"/>
      <c r="O136" s="1"/>
      <c r="P136" s="19"/>
      <c r="Q136" s="3"/>
      <c r="R136" s="3"/>
      <c r="S136" s="3"/>
      <c r="T136" s="3"/>
      <c r="U136" s="3"/>
      <c r="V136" s="1"/>
      <c r="W136" s="1"/>
      <c r="X136" s="1"/>
      <c r="Y136" s="1"/>
      <c r="Z136" s="1"/>
      <c r="AA136" s="14"/>
      <c r="AB136" s="1"/>
      <c r="AC136" s="3"/>
      <c r="AD136" s="1"/>
      <c r="AE136" s="1"/>
      <c r="AF136" s="1"/>
      <c r="AG136" s="1"/>
      <c r="AH136" s="3"/>
      <c r="AI136" s="4"/>
      <c r="AJ136" s="4"/>
      <c r="AK136" s="4"/>
      <c r="AL136" s="3"/>
      <c r="AM136" s="3"/>
      <c r="AN136" s="3"/>
      <c r="AO136" s="4"/>
      <c r="AP136" s="4"/>
      <c r="AQ136" s="1"/>
      <c r="AR136" s="1"/>
    </row>
    <row r="137" spans="1:46" ht="14.25" x14ac:dyDescent="0.2">
      <c r="A137" s="1"/>
      <c r="B137" s="2"/>
      <c r="C137" s="1"/>
      <c r="D137" s="1"/>
      <c r="E137" s="1"/>
      <c r="F137" s="3"/>
      <c r="G137" s="3"/>
      <c r="H137" s="3"/>
      <c r="I137" s="4"/>
      <c r="J137" s="1"/>
      <c r="K137" s="5"/>
      <c r="L137" s="1"/>
      <c r="M137" s="1"/>
      <c r="N137" s="1"/>
      <c r="O137" s="1"/>
      <c r="P137" s="19"/>
      <c r="Q137" s="3"/>
      <c r="R137" s="3"/>
      <c r="S137" s="3"/>
      <c r="T137" s="3"/>
      <c r="U137" s="3"/>
      <c r="V137" s="1"/>
      <c r="W137" s="1"/>
      <c r="X137" s="1"/>
      <c r="Y137" s="1"/>
      <c r="Z137" s="1"/>
      <c r="AA137" s="14"/>
      <c r="AB137" s="1"/>
      <c r="AC137" s="3"/>
      <c r="AD137" s="1"/>
      <c r="AE137" s="1"/>
      <c r="AF137" s="1"/>
      <c r="AG137" s="1"/>
      <c r="AH137" s="3"/>
      <c r="AI137" s="4"/>
      <c r="AJ137" s="4"/>
      <c r="AK137" s="4"/>
      <c r="AL137" s="3"/>
      <c r="AM137" s="3"/>
      <c r="AN137" s="3"/>
      <c r="AO137" s="4"/>
      <c r="AP137" s="4"/>
      <c r="AQ137" s="1"/>
      <c r="AR137" s="1"/>
      <c r="AT137" s="33" t="s">
        <v>185</v>
      </c>
    </row>
    <row r="138" spans="1:46" ht="14.25" x14ac:dyDescent="0.2">
      <c r="A138" s="1"/>
      <c r="B138" s="2"/>
      <c r="C138" s="1"/>
      <c r="D138" s="1"/>
      <c r="E138" s="1"/>
      <c r="F138" s="3"/>
      <c r="G138" s="3"/>
      <c r="H138" s="3"/>
      <c r="I138" s="4"/>
      <c r="J138" s="1"/>
      <c r="K138" s="5"/>
      <c r="L138" s="1"/>
      <c r="M138" s="1"/>
      <c r="N138" s="1"/>
      <c r="O138" s="1"/>
      <c r="P138" s="19"/>
      <c r="Q138" s="3"/>
      <c r="R138" s="3"/>
      <c r="S138" s="3"/>
      <c r="T138" s="3"/>
      <c r="U138" s="3"/>
      <c r="V138" s="1"/>
      <c r="W138" s="1"/>
      <c r="X138" s="1"/>
      <c r="Y138" s="1"/>
      <c r="Z138" s="1"/>
      <c r="AA138" s="14"/>
      <c r="AB138" s="1"/>
      <c r="AC138" s="3"/>
      <c r="AD138" s="1"/>
      <c r="AE138" s="1"/>
      <c r="AF138" s="1"/>
      <c r="AG138" s="1"/>
      <c r="AH138" s="3"/>
      <c r="AI138" s="4"/>
      <c r="AJ138" s="4"/>
      <c r="AK138" s="4"/>
      <c r="AL138" s="3"/>
      <c r="AM138" s="3"/>
      <c r="AN138" s="3"/>
      <c r="AO138" s="4"/>
      <c r="AP138" s="4"/>
      <c r="AQ138" s="1"/>
      <c r="AR138" s="1"/>
    </row>
    <row r="139" spans="1:46" ht="45" customHeight="1" x14ac:dyDescent="0.2">
      <c r="A139" s="1"/>
      <c r="B139" s="2"/>
      <c r="C139" s="1"/>
      <c r="D139" s="1"/>
      <c r="E139" s="1"/>
      <c r="F139" s="1"/>
      <c r="G139" s="3"/>
      <c r="H139" s="3"/>
      <c r="I139" s="4"/>
      <c r="J139" s="1"/>
      <c r="K139" s="5"/>
      <c r="L139" s="1"/>
      <c r="M139" s="1"/>
      <c r="N139" s="1"/>
      <c r="O139" s="1"/>
      <c r="P139" s="2"/>
      <c r="Q139" s="3"/>
      <c r="R139" s="3"/>
      <c r="S139" s="3"/>
      <c r="T139" s="3"/>
      <c r="U139" s="3"/>
      <c r="V139" s="1"/>
      <c r="W139" s="1"/>
      <c r="X139" s="1"/>
      <c r="Y139" s="1"/>
      <c r="Z139" s="1"/>
      <c r="AA139" s="14"/>
      <c r="AB139" s="1"/>
      <c r="AC139" s="3"/>
      <c r="AD139" s="1"/>
      <c r="AE139" s="1"/>
      <c r="AF139" s="1"/>
      <c r="AG139" s="1"/>
      <c r="AH139" s="3"/>
      <c r="AI139" s="4"/>
      <c r="AJ139" s="4"/>
      <c r="AK139" s="4"/>
      <c r="AL139" s="3"/>
      <c r="AM139" s="3"/>
      <c r="AN139" s="3"/>
      <c r="AO139" s="4"/>
      <c r="AP139" s="4"/>
      <c r="AQ139" s="1"/>
      <c r="AR139" s="1"/>
    </row>
    <row r="140" spans="1:46" ht="14.25" x14ac:dyDescent="0.2">
      <c r="A140" s="1"/>
      <c r="B140" s="2"/>
      <c r="C140" s="1"/>
      <c r="D140" s="1"/>
      <c r="E140" s="1"/>
      <c r="F140" s="1"/>
      <c r="G140" s="3"/>
      <c r="H140" s="3"/>
      <c r="I140" s="4"/>
      <c r="J140" s="1"/>
      <c r="K140" s="5"/>
      <c r="L140" s="1"/>
      <c r="M140" s="1"/>
      <c r="N140" s="1"/>
      <c r="O140" s="1"/>
      <c r="P140" s="2"/>
      <c r="Q140" s="3"/>
      <c r="R140" s="3"/>
      <c r="S140" s="3"/>
      <c r="T140" s="3"/>
      <c r="U140" s="3"/>
      <c r="V140" s="1"/>
      <c r="W140" s="1"/>
      <c r="X140" s="1"/>
      <c r="Y140" s="1"/>
      <c r="Z140" s="1"/>
      <c r="AA140" s="14"/>
      <c r="AB140" s="1"/>
      <c r="AC140" s="3"/>
      <c r="AD140" s="1"/>
      <c r="AE140" s="1"/>
      <c r="AF140" s="1"/>
      <c r="AG140" s="1"/>
      <c r="AH140" s="3"/>
      <c r="AI140" s="4"/>
      <c r="AJ140" s="4"/>
      <c r="AK140" s="4"/>
      <c r="AL140" s="3"/>
      <c r="AM140" s="3"/>
      <c r="AN140" s="3"/>
      <c r="AO140" s="4"/>
      <c r="AP140" s="4"/>
      <c r="AQ140" s="1"/>
      <c r="AR140" s="1"/>
    </row>
    <row r="141" spans="1:46" ht="77.25" customHeight="1" x14ac:dyDescent="0.2">
      <c r="A141" s="1"/>
      <c r="B141" s="2"/>
      <c r="C141" s="1"/>
      <c r="D141" s="1"/>
      <c r="E141" s="1"/>
      <c r="F141" s="3"/>
      <c r="G141" s="3"/>
      <c r="H141" s="3"/>
      <c r="I141" s="4"/>
      <c r="J141" s="1"/>
      <c r="K141" s="5"/>
      <c r="L141" s="1"/>
      <c r="M141" s="1"/>
      <c r="N141" s="1"/>
      <c r="O141" s="1"/>
      <c r="P141" s="2"/>
      <c r="Q141" s="3"/>
      <c r="R141" s="3"/>
      <c r="S141" s="3"/>
      <c r="T141" s="3"/>
      <c r="U141" s="3"/>
      <c r="V141" s="1"/>
      <c r="W141" s="1"/>
      <c r="X141" s="1"/>
      <c r="Y141" s="1"/>
      <c r="Z141" s="1"/>
      <c r="AA141" s="14"/>
      <c r="AB141" s="1"/>
      <c r="AC141" s="3"/>
      <c r="AD141" s="1"/>
      <c r="AE141" s="1"/>
      <c r="AF141" s="1"/>
      <c r="AG141" s="1"/>
      <c r="AH141" s="3"/>
      <c r="AI141" s="4"/>
      <c r="AJ141" s="4"/>
      <c r="AK141" s="4"/>
      <c r="AL141" s="3"/>
      <c r="AM141" s="3"/>
      <c r="AN141" s="3"/>
      <c r="AO141" s="4"/>
      <c r="AP141" s="4"/>
      <c r="AQ141" s="1"/>
      <c r="AR141" s="1"/>
    </row>
    <row r="142" spans="1:46" ht="77.25" customHeight="1" x14ac:dyDescent="0.2">
      <c r="A142" s="1"/>
      <c r="B142" s="2"/>
      <c r="C142" s="1"/>
      <c r="D142" s="1"/>
      <c r="E142" s="1"/>
      <c r="F142" s="1"/>
      <c r="G142" s="3"/>
      <c r="H142" s="3"/>
      <c r="I142" s="4"/>
      <c r="J142" s="1"/>
      <c r="K142" s="5"/>
      <c r="L142" s="1"/>
      <c r="M142" s="1"/>
      <c r="N142" s="1"/>
      <c r="O142" s="1"/>
      <c r="P142" s="2"/>
      <c r="Q142" s="3"/>
      <c r="R142" s="3"/>
      <c r="S142" s="3"/>
      <c r="T142" s="3"/>
      <c r="U142" s="3"/>
      <c r="V142" s="1"/>
      <c r="W142" s="1"/>
      <c r="X142" s="1"/>
      <c r="Y142" s="1"/>
      <c r="Z142" s="1"/>
      <c r="AA142" s="14"/>
      <c r="AB142" s="1"/>
      <c r="AC142" s="3"/>
      <c r="AD142" s="1"/>
      <c r="AE142" s="1"/>
      <c r="AF142" s="1"/>
      <c r="AG142" s="1"/>
      <c r="AH142" s="3"/>
      <c r="AI142" s="4"/>
      <c r="AJ142" s="4"/>
      <c r="AK142" s="4"/>
      <c r="AL142" s="3"/>
      <c r="AM142" s="3"/>
      <c r="AN142" s="3"/>
      <c r="AO142" s="4"/>
      <c r="AP142" s="4"/>
      <c r="AQ142" s="1"/>
      <c r="AR142" s="1"/>
    </row>
    <row r="143" spans="1:46" ht="77.25" customHeight="1" x14ac:dyDescent="0.2">
      <c r="A143" s="1"/>
      <c r="B143" s="2"/>
      <c r="C143" s="1"/>
      <c r="D143" s="1"/>
      <c r="E143" s="1"/>
      <c r="F143" s="1"/>
      <c r="G143" s="3"/>
      <c r="H143" s="3"/>
      <c r="I143" s="4"/>
      <c r="J143" s="1"/>
      <c r="K143" s="5"/>
      <c r="L143" s="1"/>
      <c r="M143" s="1"/>
      <c r="N143" s="1"/>
      <c r="O143" s="1"/>
      <c r="P143" s="2"/>
      <c r="Q143" s="3"/>
      <c r="R143" s="3"/>
      <c r="S143" s="3"/>
      <c r="T143" s="3"/>
      <c r="U143" s="3"/>
      <c r="V143" s="1"/>
      <c r="W143" s="1"/>
      <c r="X143" s="1"/>
      <c r="Y143" s="1"/>
      <c r="Z143" s="1"/>
      <c r="AA143" s="14"/>
      <c r="AB143" s="1"/>
      <c r="AC143" s="3"/>
      <c r="AD143" s="1"/>
      <c r="AE143" s="1"/>
      <c r="AF143" s="1"/>
      <c r="AG143" s="1"/>
      <c r="AH143" s="3"/>
      <c r="AI143" s="4"/>
      <c r="AJ143" s="4"/>
      <c r="AK143" s="4"/>
      <c r="AL143" s="3"/>
      <c r="AM143" s="3"/>
      <c r="AN143" s="3"/>
      <c r="AO143" s="4"/>
      <c r="AP143" s="4"/>
      <c r="AQ143" s="1"/>
      <c r="AR143" s="1"/>
    </row>
    <row r="144" spans="1:46" ht="77.25" customHeight="1" x14ac:dyDescent="0.2">
      <c r="A144" s="1"/>
      <c r="B144" s="2"/>
      <c r="C144" s="1"/>
      <c r="D144" s="1"/>
      <c r="E144" s="1"/>
      <c r="F144" s="1"/>
      <c r="G144" s="3"/>
      <c r="H144" s="3"/>
      <c r="I144" s="4"/>
      <c r="J144" s="1"/>
      <c r="K144" s="5"/>
      <c r="L144" s="1"/>
      <c r="M144" s="1"/>
      <c r="N144" s="1"/>
      <c r="O144" s="1"/>
      <c r="P144" s="2"/>
      <c r="Q144" s="3"/>
      <c r="R144" s="3"/>
      <c r="S144" s="3"/>
      <c r="T144" s="3"/>
      <c r="U144" s="3"/>
      <c r="V144" s="1"/>
      <c r="W144" s="1"/>
      <c r="X144" s="1"/>
      <c r="Y144" s="1"/>
      <c r="Z144" s="1"/>
      <c r="AA144" s="14"/>
      <c r="AB144" s="1"/>
      <c r="AC144" s="3"/>
      <c r="AD144" s="1"/>
      <c r="AE144" s="1"/>
      <c r="AF144" s="1"/>
      <c r="AG144" s="1"/>
      <c r="AH144" s="3"/>
      <c r="AI144" s="4"/>
      <c r="AJ144" s="4"/>
      <c r="AK144" s="4"/>
      <c r="AL144" s="3"/>
      <c r="AM144" s="3"/>
      <c r="AN144" s="3"/>
      <c r="AO144" s="4"/>
      <c r="AP144" s="4"/>
      <c r="AQ144" s="1"/>
      <c r="AR144" s="1"/>
    </row>
    <row r="145" spans="1:44" ht="77.25" customHeight="1" x14ac:dyDescent="0.2">
      <c r="A145" s="1"/>
      <c r="B145" s="2"/>
      <c r="C145" s="1"/>
      <c r="D145" s="1"/>
      <c r="E145" s="1"/>
      <c r="F145" s="1"/>
      <c r="G145" s="3"/>
      <c r="H145" s="3"/>
      <c r="I145" s="4"/>
      <c r="J145" s="1"/>
      <c r="K145" s="5"/>
      <c r="L145" s="1"/>
      <c r="M145" s="1"/>
      <c r="N145" s="1"/>
      <c r="O145" s="1"/>
      <c r="P145" s="2"/>
      <c r="Q145" s="3"/>
      <c r="R145" s="3"/>
      <c r="S145" s="3"/>
      <c r="T145" s="3"/>
      <c r="U145" s="3"/>
      <c r="V145" s="1"/>
      <c r="W145" s="1"/>
      <c r="X145" s="1"/>
      <c r="Y145" s="1"/>
      <c r="Z145" s="1"/>
      <c r="AA145" s="14"/>
      <c r="AB145" s="1"/>
      <c r="AC145" s="3"/>
      <c r="AD145" s="1"/>
      <c r="AE145" s="1"/>
      <c r="AF145" s="1"/>
      <c r="AG145" s="1"/>
      <c r="AH145" s="3"/>
      <c r="AI145" s="4"/>
      <c r="AJ145" s="4"/>
      <c r="AK145" s="4"/>
      <c r="AL145" s="3"/>
      <c r="AM145" s="3"/>
      <c r="AN145" s="3"/>
      <c r="AO145" s="4"/>
      <c r="AP145" s="4"/>
      <c r="AQ145" s="1"/>
      <c r="AR145" s="1"/>
    </row>
    <row r="146" spans="1:44" ht="77.25" customHeight="1" x14ac:dyDescent="0.2">
      <c r="A146" s="1"/>
      <c r="B146" s="2"/>
      <c r="C146" s="1"/>
      <c r="D146" s="1"/>
      <c r="E146" s="13"/>
      <c r="F146" s="1"/>
      <c r="G146" s="3"/>
      <c r="H146" s="3"/>
      <c r="I146" s="4"/>
      <c r="J146" s="1"/>
      <c r="K146" s="5"/>
      <c r="L146" s="1"/>
      <c r="M146" s="1"/>
      <c r="N146" s="1"/>
      <c r="O146" s="1"/>
      <c r="P146" s="2"/>
      <c r="Q146" s="3"/>
      <c r="R146" s="3"/>
      <c r="S146" s="3"/>
      <c r="T146" s="3"/>
      <c r="U146" s="3"/>
      <c r="V146" s="1"/>
      <c r="W146" s="1"/>
      <c r="X146" s="1"/>
      <c r="Y146" s="1"/>
      <c r="Z146" s="1"/>
      <c r="AA146" s="14"/>
      <c r="AB146" s="1"/>
      <c r="AC146" s="3"/>
      <c r="AD146" s="1"/>
      <c r="AE146" s="1"/>
      <c r="AF146" s="1"/>
      <c r="AG146" s="1"/>
      <c r="AH146" s="3"/>
      <c r="AI146" s="4"/>
      <c r="AJ146" s="4"/>
      <c r="AK146" s="4"/>
      <c r="AL146" s="3"/>
      <c r="AM146" s="3"/>
      <c r="AN146" s="3"/>
      <c r="AO146" s="4"/>
      <c r="AP146" s="4"/>
      <c r="AQ146" s="1"/>
      <c r="AR146" s="1"/>
    </row>
    <row r="147" spans="1:44" ht="77.25" customHeight="1" x14ac:dyDescent="0.2">
      <c r="A147" s="1"/>
      <c r="B147" s="2"/>
      <c r="C147" s="1"/>
      <c r="D147" s="1"/>
      <c r="E147" s="1"/>
      <c r="F147" s="1"/>
      <c r="G147" s="3"/>
      <c r="H147" s="3"/>
      <c r="I147" s="4"/>
      <c r="J147" s="1"/>
      <c r="K147" s="5"/>
      <c r="L147" s="1"/>
      <c r="M147" s="1"/>
      <c r="N147" s="1"/>
      <c r="O147" s="1"/>
      <c r="P147" s="2"/>
      <c r="Q147" s="3"/>
      <c r="R147" s="3"/>
      <c r="S147" s="3"/>
      <c r="T147" s="3"/>
      <c r="U147" s="3"/>
      <c r="V147" s="1"/>
      <c r="W147" s="1"/>
      <c r="X147" s="1"/>
      <c r="Y147" s="1"/>
      <c r="Z147" s="1"/>
      <c r="AA147" s="14"/>
      <c r="AB147" s="1"/>
      <c r="AC147" s="3"/>
      <c r="AD147" s="1"/>
      <c r="AE147" s="1"/>
      <c r="AF147" s="1"/>
      <c r="AG147" s="1"/>
      <c r="AH147" s="3"/>
      <c r="AI147" s="4"/>
      <c r="AJ147" s="4"/>
      <c r="AK147" s="4"/>
      <c r="AL147" s="3"/>
      <c r="AM147" s="3"/>
      <c r="AN147" s="3"/>
      <c r="AO147" s="4"/>
      <c r="AP147" s="4"/>
      <c r="AQ147" s="1"/>
      <c r="AR147" s="1"/>
    </row>
    <row r="148" spans="1:44" ht="77.25" customHeight="1" x14ac:dyDescent="0.2">
      <c r="A148" s="1"/>
      <c r="B148" s="2"/>
      <c r="C148" s="1"/>
      <c r="D148" s="1"/>
      <c r="E148" s="13"/>
      <c r="F148" s="1"/>
      <c r="G148" s="3"/>
      <c r="H148" s="3"/>
      <c r="I148" s="4"/>
      <c r="J148" s="1"/>
      <c r="K148" s="5"/>
      <c r="L148" s="1"/>
      <c r="M148" s="1"/>
      <c r="N148" s="1"/>
      <c r="O148" s="1"/>
      <c r="P148" s="2"/>
      <c r="Q148" s="3"/>
      <c r="R148" s="3"/>
      <c r="S148" s="3"/>
      <c r="T148" s="3"/>
      <c r="U148" s="3"/>
      <c r="V148" s="1"/>
      <c r="W148" s="1"/>
      <c r="X148" s="1"/>
      <c r="Y148" s="1"/>
      <c r="Z148" s="1"/>
      <c r="AA148" s="14"/>
      <c r="AB148" s="1"/>
      <c r="AC148" s="3"/>
      <c r="AD148" s="1"/>
      <c r="AE148" s="1"/>
      <c r="AF148" s="1"/>
      <c r="AG148" s="1"/>
      <c r="AH148" s="3"/>
      <c r="AI148" s="4"/>
      <c r="AJ148" s="4"/>
      <c r="AK148" s="4"/>
      <c r="AL148" s="3"/>
      <c r="AM148" s="3"/>
      <c r="AN148" s="3"/>
      <c r="AO148" s="4"/>
      <c r="AP148" s="4"/>
      <c r="AQ148" s="1"/>
      <c r="AR148" s="1"/>
    </row>
    <row r="149" spans="1:44" ht="77.25" customHeight="1" x14ac:dyDescent="0.2">
      <c r="A149" s="1"/>
      <c r="B149" s="2"/>
      <c r="C149" s="1"/>
      <c r="D149" s="1"/>
      <c r="E149" s="1"/>
      <c r="F149" s="1"/>
      <c r="G149" s="3"/>
      <c r="H149" s="3"/>
      <c r="I149" s="4"/>
      <c r="J149" s="1"/>
      <c r="K149" s="5"/>
      <c r="L149" s="1"/>
      <c r="M149" s="1"/>
      <c r="N149" s="1"/>
      <c r="O149" s="1"/>
      <c r="P149" s="2"/>
      <c r="Q149" s="3"/>
      <c r="R149" s="3"/>
      <c r="S149" s="3"/>
      <c r="T149" s="3"/>
      <c r="U149" s="3"/>
      <c r="V149" s="1"/>
      <c r="W149" s="1"/>
      <c r="X149" s="1"/>
      <c r="Y149" s="1"/>
      <c r="Z149" s="1"/>
      <c r="AA149" s="14"/>
      <c r="AB149" s="1"/>
      <c r="AC149" s="3"/>
      <c r="AD149" s="1"/>
      <c r="AE149" s="1"/>
      <c r="AF149" s="1"/>
      <c r="AG149" s="1"/>
      <c r="AH149" s="3"/>
      <c r="AI149" s="4"/>
      <c r="AJ149" s="4"/>
      <c r="AK149" s="4"/>
      <c r="AL149" s="3"/>
      <c r="AM149" s="3"/>
      <c r="AN149" s="3"/>
      <c r="AO149" s="4"/>
      <c r="AP149" s="4"/>
      <c r="AQ149" s="1"/>
      <c r="AR149" s="1"/>
    </row>
    <row r="150" spans="1:44" ht="77.25" customHeight="1" x14ac:dyDescent="0.2">
      <c r="A150" s="1"/>
      <c r="B150" s="2"/>
      <c r="C150" s="1"/>
      <c r="D150" s="1"/>
      <c r="E150" s="1"/>
      <c r="F150" s="1"/>
      <c r="G150" s="3"/>
      <c r="H150" s="3"/>
      <c r="I150" s="4"/>
      <c r="J150" s="1"/>
      <c r="K150" s="5"/>
      <c r="L150" s="1"/>
      <c r="M150" s="1"/>
      <c r="N150" s="1"/>
      <c r="O150" s="1"/>
      <c r="P150" s="2"/>
      <c r="Q150" s="3"/>
      <c r="R150" s="3"/>
      <c r="S150" s="3"/>
      <c r="T150" s="3"/>
      <c r="U150" s="3"/>
      <c r="V150" s="1"/>
      <c r="W150" s="1"/>
      <c r="X150" s="1"/>
      <c r="Y150" s="1"/>
      <c r="Z150" s="1"/>
      <c r="AA150" s="14"/>
      <c r="AB150" s="1"/>
      <c r="AC150" s="3"/>
      <c r="AD150" s="1"/>
      <c r="AE150" s="1"/>
      <c r="AF150" s="1"/>
      <c r="AG150" s="1"/>
      <c r="AH150" s="3"/>
      <c r="AI150" s="4"/>
      <c r="AJ150" s="4"/>
      <c r="AK150" s="4"/>
      <c r="AL150" s="3"/>
      <c r="AM150" s="3"/>
      <c r="AN150" s="3"/>
      <c r="AO150" s="4"/>
      <c r="AP150" s="4"/>
      <c r="AQ150" s="1"/>
      <c r="AR150" s="1"/>
    </row>
    <row r="151" spans="1:44" ht="77.25" customHeight="1" x14ac:dyDescent="0.2">
      <c r="A151" s="1"/>
      <c r="B151" s="2"/>
      <c r="C151" s="1"/>
      <c r="D151" s="1"/>
      <c r="E151" s="1"/>
      <c r="F151" s="1"/>
      <c r="G151" s="3"/>
      <c r="H151" s="3"/>
      <c r="I151" s="4"/>
      <c r="J151" s="1"/>
      <c r="K151" s="5"/>
      <c r="L151" s="1"/>
      <c r="M151" s="1"/>
      <c r="N151" s="1"/>
      <c r="O151" s="1"/>
      <c r="P151" s="2"/>
      <c r="Q151" s="3"/>
      <c r="R151" s="3"/>
      <c r="S151" s="3"/>
      <c r="T151" s="3"/>
      <c r="U151" s="3"/>
      <c r="V151" s="1"/>
      <c r="W151" s="1"/>
      <c r="X151" s="1"/>
      <c r="Y151" s="1"/>
      <c r="Z151" s="1"/>
      <c r="AA151" s="14"/>
      <c r="AB151" s="1"/>
      <c r="AC151" s="3"/>
      <c r="AD151" s="1"/>
      <c r="AE151" s="1"/>
      <c r="AF151" s="1"/>
      <c r="AG151" s="1"/>
      <c r="AH151" s="3"/>
      <c r="AI151" s="4"/>
      <c r="AJ151" s="4"/>
      <c r="AK151" s="4"/>
      <c r="AL151" s="3"/>
      <c r="AM151" s="3"/>
      <c r="AN151" s="3"/>
      <c r="AO151" s="4"/>
      <c r="AP151" s="4"/>
      <c r="AQ151" s="1"/>
      <c r="AR151" s="1"/>
    </row>
    <row r="152" spans="1:44" ht="77.25" customHeight="1" x14ac:dyDescent="0.2">
      <c r="A152" s="1"/>
      <c r="B152" s="2"/>
      <c r="C152" s="1"/>
      <c r="D152" s="1"/>
      <c r="E152" s="1"/>
      <c r="F152" s="1"/>
      <c r="G152" s="3"/>
      <c r="H152" s="3"/>
      <c r="I152" s="4"/>
      <c r="J152" s="1"/>
      <c r="K152" s="5"/>
      <c r="L152" s="1"/>
      <c r="M152" s="1"/>
      <c r="N152" s="1"/>
      <c r="O152" s="1"/>
      <c r="P152" s="2"/>
      <c r="Q152" s="3"/>
      <c r="R152" s="3"/>
      <c r="S152" s="3"/>
      <c r="T152" s="3"/>
      <c r="U152" s="3"/>
      <c r="V152" s="1"/>
      <c r="W152" s="1"/>
      <c r="X152" s="1"/>
      <c r="Y152" s="1"/>
      <c r="Z152" s="1"/>
      <c r="AA152" s="14"/>
      <c r="AB152" s="1"/>
      <c r="AC152" s="3"/>
      <c r="AD152" s="1"/>
      <c r="AE152" s="1"/>
      <c r="AF152" s="1"/>
      <c r="AG152" s="1"/>
      <c r="AH152" s="3"/>
      <c r="AI152" s="4"/>
      <c r="AJ152" s="4"/>
      <c r="AK152" s="4"/>
      <c r="AL152" s="3"/>
      <c r="AM152" s="3"/>
      <c r="AN152" s="3"/>
      <c r="AO152" s="4"/>
      <c r="AP152" s="4"/>
      <c r="AQ152" s="1"/>
      <c r="AR152" s="1"/>
    </row>
    <row r="153" spans="1:44" ht="77.25" customHeight="1" x14ac:dyDescent="0.2">
      <c r="A153" s="1"/>
      <c r="B153" s="2"/>
      <c r="C153" s="1"/>
      <c r="D153" s="1"/>
      <c r="E153" s="1"/>
      <c r="F153" s="1"/>
      <c r="G153" s="3"/>
      <c r="H153" s="3"/>
      <c r="I153" s="4"/>
      <c r="J153" s="1"/>
      <c r="K153" s="5"/>
      <c r="L153" s="1"/>
      <c r="M153" s="1"/>
      <c r="N153" s="1"/>
      <c r="O153" s="1"/>
      <c r="P153" s="2"/>
      <c r="Q153" s="3"/>
      <c r="R153" s="3"/>
      <c r="S153" s="3"/>
      <c r="T153" s="3"/>
      <c r="U153" s="3"/>
      <c r="V153" s="1"/>
      <c r="W153" s="1"/>
      <c r="X153" s="1"/>
      <c r="Y153" s="1"/>
      <c r="Z153" s="1"/>
      <c r="AA153" s="14"/>
      <c r="AB153" s="1"/>
      <c r="AC153" s="3"/>
      <c r="AD153" s="1"/>
      <c r="AE153" s="1"/>
      <c r="AF153" s="1"/>
      <c r="AG153" s="1"/>
      <c r="AH153" s="3"/>
      <c r="AI153" s="4"/>
      <c r="AJ153" s="4"/>
      <c r="AK153" s="4"/>
      <c r="AL153" s="3"/>
      <c r="AM153" s="3"/>
      <c r="AN153" s="3"/>
      <c r="AO153" s="4"/>
      <c r="AP153" s="4"/>
      <c r="AQ153" s="1"/>
      <c r="AR153" s="1"/>
    </row>
    <row r="154" spans="1:44" ht="45" customHeight="1" x14ac:dyDescent="0.2">
      <c r="A154" s="1"/>
      <c r="B154" s="2"/>
      <c r="C154" s="1"/>
      <c r="D154" s="1"/>
      <c r="E154" s="1"/>
      <c r="F154" s="1"/>
      <c r="G154" s="3"/>
      <c r="H154" s="3"/>
      <c r="I154" s="4"/>
      <c r="J154" s="1"/>
      <c r="K154" s="5"/>
      <c r="L154" s="1"/>
      <c r="M154" s="1"/>
      <c r="N154" s="1"/>
      <c r="O154" s="1"/>
      <c r="P154" s="2"/>
      <c r="Q154" s="3"/>
      <c r="R154" s="3"/>
      <c r="S154" s="3"/>
      <c r="T154" s="3"/>
      <c r="U154" s="3"/>
      <c r="V154" s="1"/>
      <c r="W154" s="1"/>
      <c r="X154" s="1"/>
      <c r="Y154" s="1"/>
      <c r="Z154" s="1"/>
      <c r="AA154" s="14"/>
      <c r="AB154" s="1"/>
      <c r="AC154" s="3"/>
      <c r="AD154" s="1"/>
      <c r="AE154" s="1"/>
      <c r="AF154" s="1"/>
      <c r="AG154" s="1"/>
      <c r="AH154" s="3"/>
      <c r="AI154" s="4"/>
      <c r="AJ154" s="4"/>
      <c r="AK154" s="4"/>
      <c r="AL154" s="3"/>
      <c r="AM154" s="3"/>
      <c r="AN154" s="3"/>
      <c r="AO154" s="4"/>
      <c r="AP154" s="4"/>
      <c r="AQ154" s="1"/>
      <c r="AR154" s="1"/>
    </row>
    <row r="155" spans="1:44" ht="45" customHeight="1" x14ac:dyDescent="0.2">
      <c r="A155" s="1"/>
      <c r="B155" s="2"/>
      <c r="C155" s="1"/>
      <c r="D155" s="1"/>
      <c r="E155" s="1"/>
      <c r="F155" s="3"/>
      <c r="G155" s="3"/>
      <c r="H155" s="3"/>
      <c r="I155" s="4"/>
      <c r="J155" s="1"/>
      <c r="K155" s="5"/>
      <c r="L155" s="1"/>
      <c r="M155" s="1"/>
      <c r="N155" s="1"/>
      <c r="O155" s="1"/>
      <c r="P155" s="2"/>
      <c r="Q155" s="12"/>
      <c r="R155" s="3"/>
      <c r="S155" s="3"/>
      <c r="T155" s="3"/>
      <c r="U155" s="3"/>
      <c r="V155" s="1"/>
      <c r="W155" s="1"/>
      <c r="X155" s="1"/>
      <c r="Y155" s="1"/>
      <c r="Z155" s="1"/>
      <c r="AA155" s="14"/>
      <c r="AB155" s="1"/>
      <c r="AC155" s="3"/>
      <c r="AD155" s="1"/>
      <c r="AE155" s="1"/>
      <c r="AF155" s="1"/>
      <c r="AG155" s="1"/>
      <c r="AH155" s="3"/>
      <c r="AI155" s="4"/>
      <c r="AJ155" s="4"/>
      <c r="AK155" s="4"/>
      <c r="AL155" s="3"/>
      <c r="AM155" s="3"/>
      <c r="AN155" s="3"/>
      <c r="AO155" s="4"/>
      <c r="AP155" s="4"/>
      <c r="AQ155" s="1"/>
      <c r="AR155" s="1"/>
    </row>
    <row r="156" spans="1:44" ht="77.25" customHeight="1" x14ac:dyDescent="0.2">
      <c r="A156" s="1"/>
      <c r="B156" s="2"/>
      <c r="C156" s="1"/>
      <c r="D156" s="1"/>
      <c r="E156" s="1"/>
      <c r="F156" s="1"/>
      <c r="G156" s="3"/>
      <c r="H156" s="3"/>
      <c r="I156" s="4"/>
      <c r="J156" s="1"/>
      <c r="K156" s="5"/>
      <c r="L156" s="1"/>
      <c r="M156" s="1"/>
      <c r="N156" s="1"/>
      <c r="O156" s="1"/>
      <c r="P156" s="2"/>
      <c r="Q156" s="3"/>
      <c r="R156" s="3"/>
      <c r="S156" s="3"/>
      <c r="T156" s="3"/>
      <c r="U156" s="3"/>
      <c r="V156" s="1"/>
      <c r="W156" s="1"/>
      <c r="X156" s="1"/>
      <c r="Y156" s="1"/>
      <c r="Z156" s="1"/>
      <c r="AA156" s="14"/>
      <c r="AB156" s="1"/>
      <c r="AC156" s="3"/>
      <c r="AD156" s="1"/>
      <c r="AE156" s="1"/>
      <c r="AF156" s="1"/>
      <c r="AG156" s="1"/>
      <c r="AH156" s="3"/>
      <c r="AI156" s="4"/>
      <c r="AJ156" s="4"/>
      <c r="AK156" s="4"/>
      <c r="AL156" s="3"/>
      <c r="AM156" s="3"/>
      <c r="AN156" s="3"/>
      <c r="AO156" s="4"/>
      <c r="AP156" s="4"/>
      <c r="AQ156" s="1"/>
      <c r="AR156" s="1"/>
    </row>
    <row r="157" spans="1:44" ht="77.25" customHeight="1" x14ac:dyDescent="0.2">
      <c r="A157" s="1"/>
      <c r="B157" s="2"/>
      <c r="C157" s="1"/>
      <c r="D157" s="1"/>
      <c r="E157" s="1"/>
      <c r="F157" s="1"/>
      <c r="G157" s="3"/>
      <c r="H157" s="3"/>
      <c r="I157" s="4"/>
      <c r="J157" s="1"/>
      <c r="K157" s="5"/>
      <c r="L157" s="1"/>
      <c r="M157" s="1"/>
      <c r="N157" s="1"/>
      <c r="O157" s="1"/>
      <c r="P157" s="2"/>
      <c r="Q157" s="3"/>
      <c r="R157" s="3"/>
      <c r="S157" s="3"/>
      <c r="T157" s="3"/>
      <c r="U157" s="3"/>
      <c r="V157" s="1"/>
      <c r="W157" s="1"/>
      <c r="X157" s="1"/>
      <c r="Y157" s="1"/>
      <c r="Z157" s="1"/>
      <c r="AA157" s="14"/>
      <c r="AB157" s="1"/>
      <c r="AC157" s="3"/>
      <c r="AD157" s="1"/>
      <c r="AE157" s="1"/>
      <c r="AF157" s="1"/>
      <c r="AG157" s="1"/>
      <c r="AH157" s="3"/>
      <c r="AI157" s="4"/>
      <c r="AJ157" s="4"/>
      <c r="AK157" s="4"/>
      <c r="AL157" s="3"/>
      <c r="AM157" s="3"/>
      <c r="AN157" s="3"/>
      <c r="AO157" s="4"/>
      <c r="AP157" s="4"/>
      <c r="AQ157" s="1"/>
      <c r="AR157" s="1"/>
    </row>
    <row r="158" spans="1:44" ht="77.25" customHeight="1" x14ac:dyDescent="0.2">
      <c r="A158" s="1"/>
      <c r="B158" s="2"/>
      <c r="C158" s="1"/>
      <c r="D158" s="1"/>
      <c r="E158" s="1"/>
      <c r="F158" s="1"/>
      <c r="G158" s="3"/>
      <c r="H158" s="3"/>
      <c r="I158" s="4"/>
      <c r="J158" s="1"/>
      <c r="K158" s="5"/>
      <c r="L158" s="1"/>
      <c r="M158" s="1"/>
      <c r="N158" s="1"/>
      <c r="O158" s="1"/>
      <c r="P158" s="2"/>
      <c r="Q158" s="3"/>
      <c r="R158" s="3"/>
      <c r="S158" s="3"/>
      <c r="T158" s="3"/>
      <c r="U158" s="3"/>
      <c r="V158" s="1"/>
      <c r="W158" s="1"/>
      <c r="X158" s="1"/>
      <c r="Y158" s="1"/>
      <c r="Z158" s="1"/>
      <c r="AA158" s="7"/>
      <c r="AB158" s="1"/>
      <c r="AC158" s="3"/>
      <c r="AD158" s="1"/>
      <c r="AE158" s="1"/>
      <c r="AF158" s="1"/>
      <c r="AG158" s="1"/>
      <c r="AH158" s="3"/>
      <c r="AI158" s="4"/>
      <c r="AJ158" s="4"/>
      <c r="AK158" s="4"/>
      <c r="AL158" s="3"/>
      <c r="AM158" s="2"/>
      <c r="AN158" s="3"/>
      <c r="AO158" s="4"/>
      <c r="AP158" s="4"/>
      <c r="AQ158" s="1"/>
      <c r="AR158" s="1"/>
    </row>
    <row r="159" spans="1:44" ht="45" customHeight="1" x14ac:dyDescent="0.2">
      <c r="A159" s="1"/>
      <c r="B159" s="2"/>
      <c r="C159" s="1"/>
      <c r="D159" s="1"/>
      <c r="E159" s="1"/>
      <c r="F159" s="3"/>
      <c r="G159" s="3"/>
      <c r="H159" s="3"/>
      <c r="I159" s="4"/>
      <c r="J159" s="1"/>
      <c r="K159" s="5"/>
      <c r="L159" s="1"/>
      <c r="M159" s="1"/>
      <c r="N159" s="1"/>
      <c r="O159" s="1"/>
      <c r="P159" s="2"/>
      <c r="Q159" s="3"/>
      <c r="R159" s="3"/>
      <c r="S159" s="3"/>
      <c r="T159" s="3"/>
      <c r="U159" s="3"/>
      <c r="V159" s="1"/>
      <c r="W159" s="1"/>
      <c r="X159" s="1"/>
      <c r="Y159" s="1"/>
      <c r="Z159" s="1"/>
      <c r="AA159" s="7"/>
      <c r="AB159" s="1"/>
      <c r="AC159" s="3"/>
      <c r="AD159" s="1"/>
      <c r="AE159" s="1"/>
      <c r="AF159" s="1"/>
      <c r="AG159" s="1"/>
      <c r="AH159" s="3"/>
      <c r="AI159" s="4"/>
      <c r="AJ159" s="4"/>
      <c r="AK159" s="4"/>
      <c r="AL159" s="3"/>
      <c r="AM159" s="3"/>
      <c r="AN159" s="3"/>
      <c r="AO159" s="4"/>
      <c r="AP159" s="4"/>
      <c r="AQ159" s="1"/>
      <c r="AR159" s="1"/>
    </row>
    <row r="160" spans="1:44" ht="77.25" customHeight="1" x14ac:dyDescent="0.2">
      <c r="A160" s="1"/>
      <c r="B160" s="2"/>
      <c r="C160" s="1"/>
      <c r="D160" s="1"/>
      <c r="E160" s="1"/>
      <c r="F160" s="3"/>
      <c r="G160" s="3"/>
      <c r="H160" s="3"/>
      <c r="I160" s="4"/>
      <c r="J160" s="1"/>
      <c r="K160" s="5"/>
      <c r="L160" s="1"/>
      <c r="M160" s="1"/>
      <c r="N160" s="1"/>
      <c r="O160" s="1"/>
      <c r="P160" s="2"/>
      <c r="Q160" s="3"/>
      <c r="R160" s="3"/>
      <c r="S160" s="3"/>
      <c r="T160" s="3"/>
      <c r="U160" s="3"/>
      <c r="V160" s="1"/>
      <c r="W160" s="1"/>
      <c r="X160" s="1"/>
      <c r="Y160" s="1"/>
      <c r="Z160" s="1"/>
      <c r="AA160" s="1"/>
      <c r="AB160" s="1"/>
      <c r="AC160" s="3"/>
      <c r="AD160" s="1"/>
      <c r="AE160" s="1"/>
      <c r="AF160" s="1"/>
      <c r="AG160" s="1"/>
      <c r="AH160" s="3"/>
      <c r="AI160" s="4"/>
      <c r="AJ160" s="4"/>
      <c r="AK160" s="4"/>
      <c r="AL160" s="3"/>
      <c r="AM160" s="3"/>
      <c r="AN160" s="3"/>
      <c r="AO160" s="4"/>
      <c r="AP160" s="4"/>
      <c r="AQ160" s="1"/>
      <c r="AR160" s="1"/>
    </row>
  </sheetData>
  <hyperlinks>
    <hyperlink ref="AA3" r:id="rId1"/>
    <hyperlink ref="AA2" r:id="rId2"/>
    <hyperlink ref="AA4" r:id="rId3"/>
    <hyperlink ref="AA5" r:id="rId4"/>
    <hyperlink ref="AA6" r:id="rId5"/>
  </hyperlinks>
  <pageMargins left="0.7" right="0.7" top="0.75" bottom="0.75" header="0" footer="0"/>
  <pageSetup paperSize="5" fitToWidth="0" fitToHeight="0" orientation="landscape"/>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CONTRATOS 2022</vt:lpstr>
      <vt:lpstr>ORDENES DE COMPRA 2022</vt:lpstr>
      <vt:lpstr>CONVENIOS 2022</vt:lpstr>
      <vt:lpstr>'CONTRATOS 2022'!Área_de_impresión</vt:lpstr>
      <vt:lpstr>'CONVENIOS 2022'!Área_de_impresión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Andrea Aguirre Rueda</dc:creator>
  <cp:keywords/>
  <dc:description/>
  <cp:lastModifiedBy>Gloria Patricia Pinzon Bastidas</cp:lastModifiedBy>
  <cp:revision/>
  <dcterms:created xsi:type="dcterms:W3CDTF">2021-11-02T14:39:14Z</dcterms:created>
  <dcterms:modified xsi:type="dcterms:W3CDTF">2022-09-28T20:02:44Z</dcterms:modified>
  <cp:category/>
  <cp:contentStatus/>
</cp:coreProperties>
</file>