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V\Documents\Trabajo en casa\2021\CIGD\Sesión 21-04-2021\"/>
    </mc:Choice>
  </mc:AlternateContent>
  <bookViews>
    <workbookView xWindow="-120" yWindow="-120" windowWidth="20730" windowHeight="11160" firstSheet="3" activeTab="3"/>
  </bookViews>
  <sheets>
    <sheet name="PlanAcción2020 V.2" sheetId="2" state="hidden" r:id="rId1"/>
    <sheet name="Hoja1" sheetId="1" state="hidden" r:id="rId2"/>
    <sheet name="PlanAcción2020 V2" sheetId="3" state="hidden" r:id="rId3"/>
    <sheet name="PlandeAcciónInstitucional2021" sheetId="13" r:id="rId4"/>
    <sheet name="Control de Cambios" sheetId="14" r:id="rId5"/>
    <sheet name="Demanda" sheetId="6" state="hidden" r:id="rId6"/>
    <sheet name="Oferta" sheetId="7" state="hidden" r:id="rId7"/>
    <sheet name="DCI" sheetId="8" state="hidden" r:id="rId8"/>
    <sheet name="DAF" sheetId="9" state="hidden" r:id="rId9"/>
    <sheet name="DG" sheetId="10" state="hidden" r:id="rId10"/>
  </sheets>
  <definedNames>
    <definedName name="_xlnm._FilterDatabase" localSheetId="8" hidden="1">DAF!$A$6:$BW$89</definedName>
    <definedName name="_xlnm._FilterDatabase" localSheetId="7" hidden="1">DCI!$A$6:$BW$89</definedName>
    <definedName name="_xlnm._FilterDatabase" localSheetId="5" hidden="1">Demanda!$A$6:$BW$89</definedName>
    <definedName name="_xlnm._FilterDatabase" localSheetId="9" hidden="1">DG!$A$6:$BW$90</definedName>
    <definedName name="_xlnm._FilterDatabase" localSheetId="6" hidden="1">Oferta!$A$6:$BW$89</definedName>
    <definedName name="_xlnm._FilterDatabase" localSheetId="0" hidden="1">'PlanAcción2020 V.2'!$A$6:$BU$86</definedName>
    <definedName name="_xlnm._FilterDatabase" localSheetId="2" hidden="1">'PlanAcción2020 V2'!$A$6:$BU$89</definedName>
    <definedName name="_xlnm._FilterDatabase" localSheetId="3" hidden="1">PlandeAcciónInstitucional2021!$A$6:$BV$97</definedName>
    <definedName name="_xlnm.Print_Area" localSheetId="8">DAF!$A$1:$BU$89</definedName>
    <definedName name="_xlnm.Print_Area" localSheetId="7">DCI!$A$1:$BU$89</definedName>
    <definedName name="_xlnm.Print_Area" localSheetId="5">Demanda!$A$1:$BU$56</definedName>
    <definedName name="_xlnm.Print_Area" localSheetId="9">DG!$A$1:$BU$90</definedName>
    <definedName name="_xlnm.Print_Area" localSheetId="6">Oferta!$A$1:$BU$89</definedName>
    <definedName name="_xlnm.Print_Area" localSheetId="0">'PlanAcción2020 V.2'!$A$1:$BS$86</definedName>
    <definedName name="_xlnm.Print_Area" localSheetId="2">'PlanAcción2020 V2'!$A$1:$BS$89</definedName>
    <definedName name="_xlnm.Print_Area" localSheetId="3">PlandeAcciónInstitucional2021!$A$1:$BT$97</definedName>
    <definedName name="_xlnm.Print_Titles" localSheetId="8">DAF!$4:$6</definedName>
    <definedName name="_xlnm.Print_Titles" localSheetId="7">DCI!$4:$6</definedName>
    <definedName name="_xlnm.Print_Titles" localSheetId="5">Demanda!$4:$6</definedName>
    <definedName name="_xlnm.Print_Titles" localSheetId="9">DG!$4:$6</definedName>
    <definedName name="_xlnm.Print_Titles" localSheetId="6">Oferta!$4:$6</definedName>
    <definedName name="_xlnm.Print_Titles" localSheetId="2">'PlanAcción2020 V2'!$4:$6</definedName>
    <definedName name="_xlnm.Print_Titles" localSheetId="3">PlandeAcciónInstitucional2021!$4:$6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3" i="13" l="1"/>
  <c r="C30" i="13"/>
  <c r="C26" i="13"/>
  <c r="C23" i="13"/>
  <c r="C19" i="13"/>
  <c r="C17" i="13"/>
  <c r="C15" i="13"/>
  <c r="C12" i="13"/>
  <c r="C7" i="13"/>
  <c r="C99" i="13"/>
  <c r="D99" i="13"/>
  <c r="C50" i="13"/>
  <c r="C47" i="13"/>
  <c r="C43" i="13"/>
  <c r="C40" i="13"/>
  <c r="C38" i="13"/>
  <c r="C36" i="13"/>
  <c r="C94" i="13"/>
  <c r="C91" i="13"/>
  <c r="C88" i="13"/>
  <c r="C86" i="13"/>
  <c r="C81" i="13"/>
  <c r="C78" i="13"/>
  <c r="C74" i="13"/>
  <c r="C72" i="13"/>
  <c r="C70" i="13"/>
  <c r="C67" i="13"/>
  <c r="C65" i="13"/>
  <c r="C62" i="13"/>
  <c r="C60" i="13"/>
  <c r="C55" i="13"/>
  <c r="W74" i="13"/>
  <c r="W67" i="13"/>
  <c r="S49" i="10"/>
  <c r="S49" i="7"/>
  <c r="C90" i="10"/>
  <c r="C87" i="10"/>
  <c r="C84" i="10"/>
  <c r="C81" i="10"/>
  <c r="C75" i="10"/>
  <c r="C71" i="10"/>
  <c r="C67" i="10"/>
  <c r="C65" i="10"/>
  <c r="X62" i="10"/>
  <c r="C62" i="10"/>
  <c r="C60" i="10"/>
  <c r="X57" i="10"/>
  <c r="C57" i="10"/>
  <c r="C54" i="10"/>
  <c r="X49" i="10"/>
  <c r="W49" i="10"/>
  <c r="V49" i="10"/>
  <c r="U49" i="10"/>
  <c r="T49" i="10"/>
  <c r="R49" i="10"/>
  <c r="Q49" i="10"/>
  <c r="C49" i="10"/>
  <c r="C46" i="10"/>
  <c r="C42" i="10"/>
  <c r="C40" i="10"/>
  <c r="C38" i="10"/>
  <c r="C36" i="10"/>
  <c r="C33" i="10"/>
  <c r="C31" i="10"/>
  <c r="C28" i="10"/>
  <c r="C24" i="10"/>
  <c r="C20" i="10"/>
  <c r="C17" i="10"/>
  <c r="C15" i="10"/>
  <c r="C11" i="10"/>
  <c r="C7" i="10"/>
  <c r="C89" i="9"/>
  <c r="C86" i="9"/>
  <c r="C83" i="9"/>
  <c r="C80" i="9"/>
  <c r="C75" i="9"/>
  <c r="C71" i="9"/>
  <c r="C67" i="9"/>
  <c r="C65" i="9"/>
  <c r="X62" i="9"/>
  <c r="C62" i="9"/>
  <c r="C60" i="9"/>
  <c r="X57" i="9"/>
  <c r="C57" i="9"/>
  <c r="C54" i="9"/>
  <c r="X49" i="9"/>
  <c r="W49" i="9"/>
  <c r="V49" i="9"/>
  <c r="U49" i="9"/>
  <c r="T49" i="9"/>
  <c r="R49" i="9"/>
  <c r="Q49" i="9"/>
  <c r="C49" i="9"/>
  <c r="C46" i="9"/>
  <c r="C42" i="9"/>
  <c r="C40" i="9"/>
  <c r="C38" i="9"/>
  <c r="C36" i="9"/>
  <c r="C33" i="9"/>
  <c r="C31" i="9"/>
  <c r="C28" i="9"/>
  <c r="C24" i="9"/>
  <c r="C20" i="9"/>
  <c r="C17" i="9"/>
  <c r="C15" i="9"/>
  <c r="C11" i="9"/>
  <c r="C7" i="9"/>
  <c r="C89" i="8"/>
  <c r="C86" i="8"/>
  <c r="C83" i="8"/>
  <c r="C80" i="8"/>
  <c r="C75" i="8"/>
  <c r="C71" i="8"/>
  <c r="C67" i="8"/>
  <c r="C65" i="8"/>
  <c r="X62" i="8"/>
  <c r="C62" i="8"/>
  <c r="C60" i="8"/>
  <c r="X57" i="8"/>
  <c r="C57" i="8"/>
  <c r="C54" i="8"/>
  <c r="X49" i="8"/>
  <c r="W49" i="8"/>
  <c r="V49" i="8"/>
  <c r="U49" i="8"/>
  <c r="T49" i="8"/>
  <c r="R49" i="8"/>
  <c r="Q49" i="8"/>
  <c r="C49" i="8"/>
  <c r="C46" i="8"/>
  <c r="C42" i="8"/>
  <c r="C40" i="8"/>
  <c r="C38" i="8"/>
  <c r="C36" i="8"/>
  <c r="C33" i="8"/>
  <c r="C31" i="8"/>
  <c r="C28" i="8"/>
  <c r="C24" i="8"/>
  <c r="C20" i="8"/>
  <c r="C17" i="8"/>
  <c r="C15" i="8"/>
  <c r="C11" i="8"/>
  <c r="C7" i="8"/>
  <c r="C89" i="7"/>
  <c r="C86" i="7"/>
  <c r="C83" i="7"/>
  <c r="C80" i="7"/>
  <c r="C75" i="7"/>
  <c r="C71" i="7"/>
  <c r="C67" i="7"/>
  <c r="C65" i="7"/>
  <c r="X62" i="7"/>
  <c r="C62" i="7"/>
  <c r="C60" i="7"/>
  <c r="X57" i="7"/>
  <c r="C57" i="7"/>
  <c r="C54" i="7"/>
  <c r="X49" i="7"/>
  <c r="W49" i="7"/>
  <c r="V49" i="7"/>
  <c r="U49" i="7"/>
  <c r="T49" i="7"/>
  <c r="R49" i="7"/>
  <c r="Q49" i="7"/>
  <c r="C49" i="7"/>
  <c r="C46" i="7"/>
  <c r="C42" i="7"/>
  <c r="C40" i="7"/>
  <c r="C38" i="7"/>
  <c r="C36" i="7"/>
  <c r="C33" i="7"/>
  <c r="C31" i="7"/>
  <c r="C28" i="7"/>
  <c r="C24" i="7"/>
  <c r="C20" i="7"/>
  <c r="C17" i="7"/>
  <c r="C15" i="7"/>
  <c r="C11" i="7"/>
  <c r="C7" i="7"/>
  <c r="C89" i="6"/>
  <c r="C86" i="6"/>
  <c r="C83" i="6"/>
  <c r="C80" i="6"/>
  <c r="C75" i="6"/>
  <c r="C71" i="6"/>
  <c r="C67" i="6"/>
  <c r="C65" i="6"/>
  <c r="X62" i="6"/>
  <c r="C62" i="6"/>
  <c r="C60" i="6"/>
  <c r="X57" i="6"/>
  <c r="C57" i="6"/>
  <c r="C54" i="6"/>
  <c r="X49" i="6"/>
  <c r="W49" i="6"/>
  <c r="V49" i="6"/>
  <c r="U49" i="6"/>
  <c r="T49" i="6"/>
  <c r="R49" i="6"/>
  <c r="Q49" i="6"/>
  <c r="C49" i="6"/>
  <c r="C46" i="6"/>
  <c r="C42" i="6"/>
  <c r="C40" i="6"/>
  <c r="C38" i="6"/>
  <c r="C36" i="6"/>
  <c r="C33" i="6"/>
  <c r="C31" i="6"/>
  <c r="C28" i="6"/>
  <c r="C24" i="6"/>
  <c r="C20" i="6"/>
  <c r="C17" i="6"/>
  <c r="C15" i="6"/>
  <c r="C11" i="6"/>
  <c r="C7" i="6"/>
  <c r="C89" i="3"/>
  <c r="C86" i="3"/>
  <c r="C83" i="3"/>
  <c r="C80" i="3"/>
  <c r="C75" i="3"/>
  <c r="C71" i="3"/>
  <c r="C67" i="3"/>
  <c r="C65" i="3"/>
  <c r="V62" i="3"/>
  <c r="C62" i="3"/>
  <c r="C60" i="3"/>
  <c r="V57" i="3"/>
  <c r="C57" i="3"/>
  <c r="C54" i="3"/>
  <c r="V49" i="3"/>
  <c r="U49" i="3"/>
  <c r="T49" i="3"/>
  <c r="S49" i="3"/>
  <c r="R49" i="3"/>
  <c r="Q49" i="3"/>
  <c r="C49" i="3"/>
  <c r="C46" i="3"/>
  <c r="C42" i="3"/>
  <c r="C40" i="3"/>
  <c r="C38" i="3"/>
  <c r="C36" i="3"/>
  <c r="C33" i="3"/>
  <c r="C31" i="3"/>
  <c r="C28" i="3"/>
  <c r="C24" i="3"/>
  <c r="C20" i="3"/>
  <c r="C17" i="3"/>
  <c r="C15" i="3"/>
  <c r="C11" i="3"/>
  <c r="C7" i="3"/>
  <c r="C81" i="2"/>
  <c r="C76" i="2"/>
  <c r="C72" i="2"/>
  <c r="C68" i="2"/>
  <c r="C66" i="2"/>
  <c r="V63" i="2"/>
  <c r="C63" i="2"/>
  <c r="C61" i="2"/>
  <c r="V58" i="2"/>
  <c r="C58" i="2"/>
  <c r="C55" i="2"/>
  <c r="V50" i="2"/>
  <c r="X54" i="2"/>
  <c r="X53" i="2"/>
  <c r="U50" i="2"/>
  <c r="T50" i="2"/>
  <c r="S50" i="2"/>
  <c r="R50" i="2"/>
  <c r="Q50" i="2"/>
  <c r="C50" i="2"/>
  <c r="C47" i="2"/>
  <c r="C43" i="2"/>
  <c r="C41" i="2"/>
  <c r="C39" i="2"/>
  <c r="C36" i="2"/>
  <c r="C33" i="2"/>
  <c r="C31" i="2"/>
  <c r="C28" i="2"/>
  <c r="C24" i="2"/>
  <c r="C20" i="2"/>
  <c r="C17" i="2"/>
  <c r="C15" i="2"/>
  <c r="C11" i="2"/>
  <c r="C7" i="2"/>
  <c r="X52" i="2"/>
</calcChain>
</file>

<file path=xl/comments1.xml><?xml version="1.0" encoding="utf-8"?>
<comments xmlns="http://schemas.openxmlformats.org/spreadsheetml/2006/main">
  <authors>
    <author>LENOVO</author>
    <author>tc={B1E0C004-59FF-4274-ABB0-E761CFD4EB44}</author>
  </authors>
  <commentList>
    <comment ref="S7" authorId="0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Ajusta en brújula, porque el avance del indicador está en dólares y debe ser en millones de dólares.   Cambiar a indicador de producto</t>
        </r>
      </text>
    </comment>
    <comment ref="S17" authorId="0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Cambiar a indicador de producto</t>
        </r>
      </text>
    </comment>
    <comment ref="S24" authorId="1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Cambiar en brújula la meta de alineación
Respuesta:
    Ya se efectuó el cambio
Respuesta:
    ya se efectuó el cambio</t>
        </r>
      </text>
    </comment>
    <comment ref="S42" authorId="0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Cambiar a indicador de producto</t>
        </r>
      </text>
    </comment>
  </commentList>
</comments>
</file>

<file path=xl/comments2.xml><?xml version="1.0" encoding="utf-8"?>
<comments xmlns="http://schemas.openxmlformats.org/spreadsheetml/2006/main">
  <authors>
    <author>LENOVO</author>
  </authors>
  <commentList>
    <comment ref="S15" authorId="0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Cambiar a indicador de Producto (Resultado)</t>
        </r>
      </text>
    </comment>
    <comment ref="S36" authorId="0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Se requiere ajustar el reporte del indicador en brújula</t>
        </r>
      </text>
    </comment>
    <comment ref="S38" authorId="0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Se requiere ajustar el reporte del indicador en brújula</t>
        </r>
      </text>
    </comment>
  </commentList>
</comments>
</file>

<file path=xl/comments3.xml><?xml version="1.0" encoding="utf-8"?>
<comments xmlns="http://schemas.openxmlformats.org/spreadsheetml/2006/main">
  <authors>
    <author>LENOVO</author>
  </authors>
  <commentList>
    <comment ref="S49" authorId="0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Se debe verificar el funcionamiento de la fórmula</t>
        </r>
      </text>
    </comment>
    <comment ref="S71" authorId="0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Verificar la aplicación de la fórmula en brújula</t>
        </r>
      </text>
    </comment>
  </commentList>
</comments>
</file>

<file path=xl/sharedStrings.xml><?xml version="1.0" encoding="utf-8"?>
<sst xmlns="http://schemas.openxmlformats.org/spreadsheetml/2006/main" count="8950" uniqueCount="812">
  <si>
    <t>Gestión de la Cooperación Internacional</t>
  </si>
  <si>
    <t>Entregable/Proyecto</t>
  </si>
  <si>
    <t>Proceso Responsable</t>
  </si>
  <si>
    <r>
      <t xml:space="preserve">PLAN DE ACCIÓN INSTITUCIONAL
</t>
    </r>
    <r>
      <rPr>
        <sz val="10"/>
        <color rgb="FF000000"/>
        <rFont val="Arial Narrow"/>
        <family val="2"/>
      </rPr>
      <t>Código: E-FO-018 - Versión: 08 – Fecha: Diciembre 02 de 2019</t>
    </r>
  </si>
  <si>
    <t>VIGENCIA:</t>
  </si>
  <si>
    <t>Versión:</t>
  </si>
  <si>
    <t>Comentarios de la versión:</t>
  </si>
  <si>
    <t>Creación del plan de acción institucional 2020</t>
  </si>
  <si>
    <t>Objetivo estratégico</t>
  </si>
  <si>
    <t>Peso ponderado  DEL Objetivo estratégico</t>
  </si>
  <si>
    <t>Peso ponderado en el plan</t>
  </si>
  <si>
    <t>Peso ponderado por objetivo</t>
  </si>
  <si>
    <t>Código</t>
  </si>
  <si>
    <t>Meta cuatrienio
(Objetivo Estratégico)</t>
  </si>
  <si>
    <t>Meta año
(Objetivo Estratégico)</t>
  </si>
  <si>
    <t>Estrategia(s) relacionada(s)</t>
  </si>
  <si>
    <t>Procesos Involucrados</t>
  </si>
  <si>
    <t>Grupos de valor involucrados</t>
  </si>
  <si>
    <t>Indicador de resultado</t>
  </si>
  <si>
    <t>Formula del indicador</t>
  </si>
  <si>
    <t>Unidad de medida del indicador</t>
  </si>
  <si>
    <t>Linea base</t>
  </si>
  <si>
    <t>Meta Total</t>
  </si>
  <si>
    <t>Meta a marzo 30</t>
  </si>
  <si>
    <t>Meta a 30 de Junio</t>
  </si>
  <si>
    <t>Meta a 30 de Septiembre</t>
  </si>
  <si>
    <t>Meta a 31 de Diciembre</t>
  </si>
  <si>
    <t xml:space="preserve">Presupuesto total </t>
  </si>
  <si>
    <t>Nombre Actividad</t>
  </si>
  <si>
    <t>Presupuesto por actividad</t>
  </si>
  <si>
    <t>Peso ponderado</t>
  </si>
  <si>
    <t>Evidencias</t>
  </si>
  <si>
    <t>Fecha Inicio</t>
  </si>
  <si>
    <t>Fecha Fin</t>
  </si>
  <si>
    <t>Responsable actividad</t>
  </si>
  <si>
    <t>Recursos necesarios (personal, infraestructura, insumos, herramientas, etc.)</t>
  </si>
  <si>
    <r>
      <t xml:space="preserve">MIPG </t>
    </r>
    <r>
      <rPr>
        <b/>
        <sz val="10"/>
        <rFont val="Arial Narrow"/>
        <family val="2"/>
      </rPr>
      <t>(Cada actividad puede estar articulada con una o varias de las Políticas de Gestión y Desempeño)</t>
    </r>
  </si>
  <si>
    <t>Articulación con otros planes Decreto 612 de 2018 (Cada actividad puede estar articulada con uno o varios de los planes señalados)</t>
  </si>
  <si>
    <t>Direccionamiento estratégico y planeación</t>
  </si>
  <si>
    <t>Talento humano</t>
  </si>
  <si>
    <t>Gestion con valores para resultados</t>
  </si>
  <si>
    <t>Evaluación de resultados</t>
  </si>
  <si>
    <t>Información y comunicación</t>
  </si>
  <si>
    <t>Gestión del conocimiento</t>
  </si>
  <si>
    <t>Control interno</t>
  </si>
  <si>
    <t xml:space="preserve"> Plan Nacional de Desarrollo</t>
  </si>
  <si>
    <t>Plan Estratégico Sectorial</t>
  </si>
  <si>
    <t xml:space="preserve"> Plan Estratégico Institucional</t>
  </si>
  <si>
    <t>Plan Anticorrupción y de Atención al Ciudadano</t>
  </si>
  <si>
    <t>Plan de Participación Ciudadana</t>
  </si>
  <si>
    <t>Plan Institucional de Archivos - PINAR</t>
  </si>
  <si>
    <t>Programa de Gestión Documental</t>
  </si>
  <si>
    <t>Plan Anual de Adquisiciones</t>
  </si>
  <si>
    <t>Plan Estratégico de Talento Humano</t>
  </si>
  <si>
    <t>Plan de Bienestar e Incentivos</t>
  </si>
  <si>
    <t xml:space="preserve">Plan Institucional de Capacitación  </t>
  </si>
  <si>
    <t>Plan de Previsión de Recursos Humanos</t>
  </si>
  <si>
    <t>Plan Trabajo Anual en Seguridad y Salud en el Trabajo</t>
  </si>
  <si>
    <t>Plan Anual de Vacantes</t>
  </si>
  <si>
    <t>Plan Estratégico de Tecnologías de la Información y las Comunicaciones - PETI</t>
  </si>
  <si>
    <t>Tratamiento de Riesgos de Seguridad y Privacidad de la Información</t>
  </si>
  <si>
    <t>Seguridad y Privacidad de la Información</t>
  </si>
  <si>
    <t xml:space="preserve">Planeación Institucional </t>
  </si>
  <si>
    <t xml:space="preserve">Gestión Presupuestal y eficiencia del gasto público </t>
  </si>
  <si>
    <t xml:space="preserve">Integridad </t>
  </si>
  <si>
    <t xml:space="preserve">Talento Humano </t>
  </si>
  <si>
    <t xml:space="preserve">Fortalecimiento organizacional  y simplificación de procesos </t>
  </si>
  <si>
    <t xml:space="preserve">Gobierno Digital, antes Gobierno en Línea </t>
  </si>
  <si>
    <t xml:space="preserve">Seguridad Digital </t>
  </si>
  <si>
    <t xml:space="preserve">Defensa jurídica </t>
  </si>
  <si>
    <t>Mejora Normativa</t>
  </si>
  <si>
    <t xml:space="preserve">Servicio al ciudadano </t>
  </si>
  <si>
    <t>Participación ciudadana en la gestión pública</t>
  </si>
  <si>
    <t xml:space="preserve">Racionalización de trámites </t>
  </si>
  <si>
    <t>Transparencia, acceso a la información pública y lucha contra la corrupción</t>
  </si>
  <si>
    <t xml:space="preserve">Seguimiento y evaluación del desempeño institucional </t>
  </si>
  <si>
    <t xml:space="preserve">Gestión documental </t>
  </si>
  <si>
    <t xml:space="preserve">Gestión del conocimiento y la innovación </t>
  </si>
  <si>
    <t xml:space="preserve">Control Interno </t>
  </si>
  <si>
    <t>PND 2018-2022</t>
  </si>
  <si>
    <t>PES 2019-2022</t>
  </si>
  <si>
    <t>PEI 2019-2022</t>
  </si>
  <si>
    <t xml:space="preserve">Administración de riesgos </t>
  </si>
  <si>
    <t>Racionalizacion de tramites</t>
  </si>
  <si>
    <t>Participación ciudadana y rendición de cuentas</t>
  </si>
  <si>
    <t>Mecanismos para mejorar la atención al ciudadano</t>
  </si>
  <si>
    <t>Mecanismos para la transparencia y acceso  a la información</t>
  </si>
  <si>
    <t xml:space="preserve">ALINEAR Y ARTICULAR la cooperación internacional a las prioridades de desarrollo del país </t>
  </si>
  <si>
    <t>ALI-120</t>
  </si>
  <si>
    <t>Diversificación de actores y mecanismos de la cooperación internacional - Articulación y coordinación entre los actores de la cooperación internacional</t>
  </si>
  <si>
    <t>Identificación y Priorización</t>
  </si>
  <si>
    <t>Preparación y formulación</t>
  </si>
  <si>
    <t>Cooperantes, Entidades Nacionales y territoriales, Organizaciones de la Sociedad Civil.</t>
  </si>
  <si>
    <t>Recursos de cooperación internacional no reembolsable movilizados (Megameta)</t>
  </si>
  <si>
    <t>Recursos de cooperación internacional registrados en CÍCLOPE</t>
  </si>
  <si>
    <t>Monto en millones de USD</t>
  </si>
  <si>
    <t>Elaboración de la Estrategia de Movilización de Recursos</t>
  </si>
  <si>
    <t>Documentos de avance en la elaboración de la estrategia.</t>
  </si>
  <si>
    <t>Lina Vega</t>
  </si>
  <si>
    <t xml:space="preserve">Infraestructura fisica, ayudas tecnologicas, talento humano. </t>
  </si>
  <si>
    <t>X</t>
  </si>
  <si>
    <t>Identificar y publicar 250 convocatorias de cooperación internacional</t>
  </si>
  <si>
    <t>Matriz de convocatorias registradas; informes trimestrales sobre el registro de convocatorias.</t>
  </si>
  <si>
    <t>Yessica Castañeda</t>
  </si>
  <si>
    <t xml:space="preserve">Acompañar técnicamente 25 convocatorias de cooperacion internacional </t>
  </si>
  <si>
    <t>Ayudas memoria de acompañamiento técnico; proyectos revisados, listas de asistencia, presentaciones para difusión de convocatorias, correos electrónicos.</t>
  </si>
  <si>
    <t>Acompañamiento técnico de 4 Estrategias País y/o Acuerdos Marcos de Cooperación.</t>
  </si>
  <si>
    <t>Documentos de avance de negociación.</t>
  </si>
  <si>
    <t>Carolina Rodríguez</t>
  </si>
  <si>
    <t>ALI-220</t>
  </si>
  <si>
    <t>Ejecución de recursos de cooperación internacional no reembolsable administrados por la Entidad</t>
  </si>
  <si>
    <t>Gestión Financiera</t>
  </si>
  <si>
    <t>Gestión Contractual, Gestión Financiera, Gestión Administrativa</t>
  </si>
  <si>
    <t>Gobierno, Actores Bilaterales, Organismos Multilaterales, Sector Privado, Organizaciones de la sociedad civil, ciudadanía en general.</t>
  </si>
  <si>
    <t>Porcentaje de recursos entregados en administración ejecutados presupuestalmente</t>
  </si>
  <si>
    <t>(Recursos ejecutados presupuestalmente / Recursos  apropiados) * 100</t>
  </si>
  <si>
    <t>Porcentaje</t>
  </si>
  <si>
    <t>Revisar y actualizar la documentación asociada a la administración de recursos de cooperación internacional no reembolsable.</t>
  </si>
  <si>
    <t>Documento(s) actualizado(s)</t>
  </si>
  <si>
    <t>Sandra Liliana Bonilla Portilla</t>
  </si>
  <si>
    <t>Equipo Administración de Recursos, Equipo Planeación, Equipo Grupo de Gestión Financiera, Aplicativo Brújula</t>
  </si>
  <si>
    <t>Adelantar los procesos de contratación para la ejecución de recursos de cooperación internacional no reembolsable administrados por la entidad.</t>
  </si>
  <si>
    <t>Matriz de Contratos suscritos</t>
  </si>
  <si>
    <t>Lucena Valencia Giraldo</t>
  </si>
  <si>
    <t>Equipo Gestión Contractual</t>
  </si>
  <si>
    <t>Ejecutar los recursos de cooperación internacional no reembolsable entregados en administración a APC-Colombia.</t>
  </si>
  <si>
    <t>Reporte de ejecución presupuestal</t>
  </si>
  <si>
    <t>Equipo Administración de Recursos, Equipo Grupo de Gestión Financiera, Aplicativo SIIF Nación</t>
  </si>
  <si>
    <t>Presentar oportunamente los informes de seguimiento acordados con el cooperante.</t>
  </si>
  <si>
    <t>Informes elaborados y presentados al cooperante</t>
  </si>
  <si>
    <t>Equipo Administración de Recursos, Equipo Grupo de Gestión Financiera</t>
  </si>
  <si>
    <t>ALI-320</t>
  </si>
  <si>
    <t>Fortalecimiento y posicionamiento de la cooperación Sur-Sur y Triangular del país en contribución a los ODS</t>
  </si>
  <si>
    <t xml:space="preserve">Diseño de la metodología para promover Alianzas Multiactor de
cooperación para el Desarrollo Sostenible en Colombia implementada  </t>
  </si>
  <si>
    <t>Preparación y Formulación</t>
  </si>
  <si>
    <t>Preparación y Formulación, Identificación y priorización</t>
  </si>
  <si>
    <t>Empresas privadas nacionales e internacionales, Sector público, Fuentes de cooperación, Organización de la sociedad civil, Academia.</t>
  </si>
  <si>
    <t>Metodología diseñada para promover Alianzas Multiactor de cooperación para el Desarrollo Sostenible en Colombia.</t>
  </si>
  <si>
    <t>Número</t>
  </si>
  <si>
    <t>Definir la metodología para promover Alianzas Multiactor de
cooperación para el Desarrollo Sostenible en Colombia</t>
  </si>
  <si>
    <t>Documento de la  estrategia para promover Alianzas Multiactor de
cooperación para el Desarrollo Sostenible en Colombia</t>
  </si>
  <si>
    <t>Miriam Pantoja Otero</t>
  </si>
  <si>
    <t>Personal</t>
  </si>
  <si>
    <t>x</t>
  </si>
  <si>
    <t xml:space="preserve">Identificar y caracterizar actores susceptibles de articularse en alianzas que promuevan proyectos alineados con la ENCI. </t>
  </si>
  <si>
    <t xml:space="preserve">Fichas de caracterización de actores </t>
  </si>
  <si>
    <t>ALI-420</t>
  </si>
  <si>
    <t>Diversificación de mecanismos de cooperación internacional implementados con socios tradicionales y no tradicionales</t>
  </si>
  <si>
    <t>Preparación y Formulación/ Implementación y Seguimiento</t>
  </si>
  <si>
    <t>Nuevos mecanismos de cooperación internacional acordados con socios tradicionales y no tradicionales</t>
  </si>
  <si>
    <t>Número de nuevos mecanismos de cooperación internacional acordados con socios tradicionales y no tradicionales</t>
  </si>
  <si>
    <t>Incluir nuevos mecanismos de cooperación  internacional en dos (2) escenarios de negociación de carácter bilateral y/o multilateral</t>
  </si>
  <si>
    <t>Documento de negociación</t>
  </si>
  <si>
    <t>Mapeo e identificación de nuevas fuentes de financiación, incluyendo fondos globales y filantropía internacional.</t>
  </si>
  <si>
    <t>Matriz consolidada</t>
  </si>
  <si>
    <t>Ivonne Ramos</t>
  </si>
  <si>
    <t>Generar espacios de relacionamiento con nuevos actores internacionales</t>
  </si>
  <si>
    <t>Brief o Listas de asistencia o agenda de viaje o registro en medios de difusión (de acuerdo a cada caso)</t>
  </si>
  <si>
    <t>Carolina González</t>
  </si>
  <si>
    <t>ALI-520</t>
  </si>
  <si>
    <t>Diversificación de actores y mecanismos de la cooperación internacional.</t>
  </si>
  <si>
    <t>Canalización de Donaciones en Especie a través de APC-Colombia, que contribuyen a las prioridades de la ENCI 2019-2022</t>
  </si>
  <si>
    <t>Identificación y Priorización, Preparación y Formulación, Implementación y Seguimiento, Gestión Administrativa, Gestión Financiera, Gestión de Comunicaciones</t>
  </si>
  <si>
    <t>Agencias de Cooperación, Entidades Territoriales, Gobierno, Actores Bilaterales, Organismos Multilaterales, Sector Privado, Organizaciones de la sociedad civil, ciudadanía en general.</t>
  </si>
  <si>
    <t>Donaciones internacionales en especie canalizadas, que contribuyen a las prioridades de la ENCI 2019-2022</t>
  </si>
  <si>
    <t>Sumatoria total del número de donaciones en especie entregadas</t>
  </si>
  <si>
    <t>Promocionar a nivel interno y externo el instrumento que orienta el procedimiento de donaciones en especie en la entidad</t>
  </si>
  <si>
    <t>Listas de Asistencia, correos electrónicos, publicaciones o piezas gráficas elaboradas</t>
  </si>
  <si>
    <t>Talento Humano (Contratista a cargo de Donaciones en Especie y del grupo de Talento Humano), Equipos de Cómputo, Página Web, Intranet, Extranet</t>
  </si>
  <si>
    <t>Brindar asesoría externa para el recibo en el país de donaciones en especie</t>
  </si>
  <si>
    <t>Actas de Reunión/Lista de asistencia, Correos electrónicos</t>
  </si>
  <si>
    <t>Talento Humano (Contratista a cargo de Donaciones en Especie)</t>
  </si>
  <si>
    <t>Otorgar los poderes requeridos para los trámites de nacionalización de las donaciones en especie</t>
  </si>
  <si>
    <t>Poderes emitidos por APC-Colombia</t>
  </si>
  <si>
    <t>Realizar la entrega de las donaciones en especie canalizadas a los beneficiarios finales</t>
  </si>
  <si>
    <t>Actas de Entrega de Donación</t>
  </si>
  <si>
    <t>ALI-620</t>
  </si>
  <si>
    <t>Articulación y coordinación entre los actores de la cooperación internacional</t>
  </si>
  <si>
    <t>Alineación de la Cooperación Internacional a la ENCI 2019-2022</t>
  </si>
  <si>
    <t>Cooperantes, Entidades nacionales y territoriales, Organizaciones de la Sociedad Civil.</t>
  </si>
  <si>
    <t>Alineación de los recursos de cooperación internacional a las 5 prioridades definidas en la ENCI 2019-2022.  (Megameta)</t>
  </si>
  <si>
    <t>Monto de recursos alineados a las prioridades definidas / monto total de la cooperación registrada * 100</t>
  </si>
  <si>
    <t>Elaboración y seguimiento a 30 planes de trabajo para la vigencia 2020 con las fuentes oficiales y no oficiales de cooperación internacional</t>
  </si>
  <si>
    <t>Planes de trabajo formulados y con seguimiento.</t>
  </si>
  <si>
    <t>Diana Quimbay</t>
  </si>
  <si>
    <t>Elaboración de dos documentos de análisis del comportamiento 2020 de las fuentes bilaterales y multilaterales de cooperacion</t>
  </si>
  <si>
    <t>Documentos de análisis</t>
  </si>
  <si>
    <t>Elaboración de cuatro (4) reportes (periodicidad trimestral ) de recursos de la cooperación internacional registrados en CÍCLOPE, alinedos con la ENCI 2019-2022</t>
  </si>
  <si>
    <t>Reportes trimestrales</t>
  </si>
  <si>
    <t>Camilo Gamba</t>
  </si>
  <si>
    <t>Evento de socialización con las fuentes oficiales y no oficiales, de los resultados obtenidos de la gestión y coordinación de la cooperación internacional</t>
  </si>
  <si>
    <t>Documento de memoria del evento; infografías</t>
  </si>
  <si>
    <t>ALI-720</t>
  </si>
  <si>
    <t>Puesta en marcha del Sistema Nacional de Cooperación Internacional (SNCI)</t>
  </si>
  <si>
    <t>Direccionamiento Estratégico, Preparación y Formulación, Gestión Jurídica, Identificación y Priorización, Implementación y Seguimiento</t>
  </si>
  <si>
    <t>Entidades Nacionales, Autoridades Locales, Cooperantes, Sociedad civil</t>
  </si>
  <si>
    <t>Sistema Nacional de Cooperación Internacional (SNCI) diseñado, conformado y puesto en marcha. (Megameta)</t>
  </si>
  <si>
    <t>Elaborar documento de lineamientos del Sistema Nacional de Cooperación Internacional</t>
  </si>
  <si>
    <t>Documento de lineamientos</t>
  </si>
  <si>
    <t>María Alejandra Mateus Sánchez</t>
  </si>
  <si>
    <t>Estructurar insumos para la presentación del Decreto que formalizará la creación del Sistema Nacional de Cooperación Internacional</t>
  </si>
  <si>
    <t>Insumos para el Decreto</t>
  </si>
  <si>
    <t>Diana del Pilar Morales Betancourt</t>
  </si>
  <si>
    <t>Realizar el Primer Encuentro del Sistema Nacional de Cooperación Internacional</t>
  </si>
  <si>
    <t>Agenda y Memorias del Encuentro</t>
  </si>
  <si>
    <t>Personal, Logística</t>
  </si>
  <si>
    <t>ALI-820</t>
  </si>
  <si>
    <t xml:space="preserve">Formulación de planes sectoriales y territoriales de cooperación internacional </t>
  </si>
  <si>
    <t>Preparación y Formulación, Gestión Administrativa</t>
  </si>
  <si>
    <t>Entidades Nacionales, Autoridades Locales</t>
  </si>
  <si>
    <t>Planes sectoriales y territoriales de cooperación internacional formulados en el marco de la ENCI 2019-2022.</t>
  </si>
  <si>
    <t xml:space="preserve">Número </t>
  </si>
  <si>
    <t>Realizar Talleres Sectoriales con entidades nacionales</t>
  </si>
  <si>
    <t>Listados de Asistencia
Formatos Planes de  Trabajo</t>
  </si>
  <si>
    <t>Realizar Talleres Territoriales con Gobernaciones</t>
  </si>
  <si>
    <t>Personal, Tiquetes, Gastos de Viaje</t>
  </si>
  <si>
    <t>ALI-920</t>
  </si>
  <si>
    <t>Cofinanciación de Proyectos de Cooperación Internacional con recursos de Contrapartida Nacional alineados con la ENCI.</t>
  </si>
  <si>
    <t>Identificación y Priorización,  Implementación y Seguimiento, Gestión Financiera, Gestión Contractual, Gestión Administrativa, Gestión de Tecnologías de la Información</t>
  </si>
  <si>
    <t>Entidades descentralizadas de los niveles departamental y municipal, entidades públicas, entidades sin animo de lucro,  organizaciones no gubernamentales nacionales e internacionales con domicilio en Colombia, personas extranjeras de derecho público, organismos de derecho internacional y organismos de cooperación</t>
  </si>
  <si>
    <t>Proyectos de Cooperación Internacional cofinanciados con recursos de Contrapartida Nacional alineados con la ENCI 2019-2022.</t>
  </si>
  <si>
    <t>Actualizar el Manual de Contrapartida  de APC-Colombia 2020</t>
  </si>
  <si>
    <t>Manual publicado</t>
  </si>
  <si>
    <t xml:space="preserve">Personal </t>
  </si>
  <si>
    <t>Identificar, evaluar y priorizar los proyectos suceptibles a ser apoyados con recursos de contrapartida de APC-Colombia</t>
  </si>
  <si>
    <t>Listas de asistencia de reuniones con posibles convinientes, Conceptos del equipo técnico que acompaña la formulación del proyecto, Actas del Comité de Contrapartida Nacional, Convenios suscritos.</t>
  </si>
  <si>
    <t>Hacer seguimiento a las fases de establecimiento de convenios y supervisión.</t>
  </si>
  <si>
    <t xml:space="preserve"> Informes de supervisión.</t>
  </si>
  <si>
    <t>GESTIONAR conocimiento que genere valor agregado a los países socios y los territorios</t>
  </si>
  <si>
    <t>GES-120</t>
  </si>
  <si>
    <t>Articulación y coordinación entre los actores de la cooperación internacional / Gestión del conocimiento y la innovación para la cooperación internacional del país</t>
  </si>
  <si>
    <t xml:space="preserve">Desarrollo de Intercambios de conocimientos Col-Col </t>
  </si>
  <si>
    <t>Gestión Financiera, Gestión Contractual, Gestión Administrativa, Identificación y Priorización Preparación, y Formulación</t>
  </si>
  <si>
    <t>* Entidades Públicas del Orden Nacional (Según temática de cada Col-Col).
* Cooperantes Internacionales que se sumen como socios a los Col-Col.
* Ejecutores de Programas de Cooperanción Internacional (Según temática de cada Col-Col).
* Beneficiarios de los ColCol.</t>
  </si>
  <si>
    <t>Intercambios de conocimientos Col-Col desarrollados</t>
  </si>
  <si>
    <t>Desarrollar los Intercambios Col-Col</t>
  </si>
  <si>
    <t>* Sistematización ColCol 
* Planes de acción formulados.</t>
  </si>
  <si>
    <t>Laura Milena Cadavid</t>
  </si>
  <si>
    <t>Personal, Logística, Desplazamientos (Aéreos y Terrestres), Papelería</t>
  </si>
  <si>
    <t>* Sistematización ColCol 
* Planes de acción Actualizados.</t>
  </si>
  <si>
    <t>Realizar seguimiento a 6 meses de los planes de acción establecidos en los Col-Col</t>
  </si>
  <si>
    <t>GES-220</t>
  </si>
  <si>
    <t>Gestión del conocimiento y la innovación para la cooperación internacional del país</t>
  </si>
  <si>
    <t>Metodología Col-Col actualizada</t>
  </si>
  <si>
    <t>Realizar la revisión metodológica Col-Col</t>
  </si>
  <si>
    <t>Versión preliminar de revisión metodológica</t>
  </si>
  <si>
    <t>Elaborar el documento final de la actualización metodológica Col-Col</t>
  </si>
  <si>
    <t>Documento final de la revisión metodológica de Col-Col</t>
  </si>
  <si>
    <t>GES-320</t>
  </si>
  <si>
    <t>Promoción de mecanismos de gestión del conocimiento que dinamizan la gestión de la CI</t>
  </si>
  <si>
    <t>Identificación y Priorización / Preparación y Formulación</t>
  </si>
  <si>
    <t>Mecanismos de gestión del conocimiento y la innovación que dinamizan la gestión de la cooperación</t>
  </si>
  <si>
    <t>Desarrollar talleres regionales de fortalecimiento de capacidades</t>
  </si>
  <si>
    <t>Memorias de talleres y listados de asistencia</t>
  </si>
  <si>
    <t>María Alejandra Mateus</t>
  </si>
  <si>
    <t>Personal logística</t>
  </si>
  <si>
    <t>Desarrollar talleres nacionales de fortalecimiento de capacidades</t>
  </si>
  <si>
    <t>GES-420</t>
  </si>
  <si>
    <t>Productos de análisis de la AOD que recibe el país</t>
  </si>
  <si>
    <t>Preparación y Formulación/ Implementación y Seguimiento /Gestión de Tecnologías de la Información</t>
  </si>
  <si>
    <t>Cooperantes, APC-Colombia</t>
  </si>
  <si>
    <t>Documentos de análisis de la AOD que recibe el país, generados.</t>
  </si>
  <si>
    <t>Número de documentos de análisis de la AOD que recibe el país, generados.</t>
  </si>
  <si>
    <t>Publicación de documento con Analisis de AOD recibida 2019</t>
  </si>
  <si>
    <t>Documento de análisis enviado a comunicaciones.</t>
  </si>
  <si>
    <t>Diego Ochoa</t>
  </si>
  <si>
    <t>Cuatro (4) Fichas con lineamientos para alineación de la cooperación internacional en el sistema de información.</t>
  </si>
  <si>
    <t>Fichas con lineamientos.</t>
  </si>
  <si>
    <t>Tres (3) documentos de insumo de la Dirección de Demanda para la implementación de la ENCI.</t>
  </si>
  <si>
    <t>Documentos de insumo.</t>
  </si>
  <si>
    <t>Un (1) Tablero de control elaborado que permita hacer seguimiento a  las tendencia de cooperación del país e identificar oportunidades.</t>
  </si>
  <si>
    <t>Tablero de control</t>
  </si>
  <si>
    <t>GES-520</t>
  </si>
  <si>
    <t>Casos documentados del portafolio  de Saber Hacer Colombia que responden a la demanda del Sur Global</t>
  </si>
  <si>
    <t>Implementación y Seguimiento</t>
  </si>
  <si>
    <t>Preparación y Formulación, Gestión de Comunicaciónes, Gestión Contractual, Gestión Financiera</t>
  </si>
  <si>
    <t xml:space="preserve">
Paises Socios
Entidades publicas de nivel Nacional y Territorial
Entidades privadas Organizaciones No Gubernamentales
Academia
Mecanismos de Integración Regional</t>
  </si>
  <si>
    <t>Casos documentados del portafolio de Saber Hacer Colombia que responden a la demanda del Sur Global</t>
  </si>
  <si>
    <t>Número de casos documentados del portafolio que responden a la demanda del Sur Global/Número total de casos documentados del portafolio vigentes y con disposición de compartir</t>
  </si>
  <si>
    <t>Depurar los casos documentados según su vigencia y disposición de compartir</t>
  </si>
  <si>
    <t>Portafolio depurado digital</t>
  </si>
  <si>
    <t>Profesional especializado Grado 13 de la Dirección de Oferta</t>
  </si>
  <si>
    <t>Profesionales de los equipos de trabajo
Hardware y software para Videoconferencias
Servicios de Traducción</t>
  </si>
  <si>
    <t>Difundir el portafolio depurado</t>
  </si>
  <si>
    <t>Cuadro de registro de difusión</t>
  </si>
  <si>
    <t>Profesionales de los equipos de trabajo
Hardware y software para Videoconferencias
Servicios de Traducción
Piezas de comunicación</t>
  </si>
  <si>
    <t>Realizar balance de las demandas de cooperación alineadas al portafolio depurado</t>
  </si>
  <si>
    <t>Informe de balance</t>
  </si>
  <si>
    <t>Profesionales de los equipos de trabajo</t>
  </si>
  <si>
    <t>GES-620</t>
  </si>
  <si>
    <t>Implementación del PINAR 2020</t>
  </si>
  <si>
    <t>Gestión Administrativa</t>
  </si>
  <si>
    <t>Todos los procesos</t>
  </si>
  <si>
    <t>APC-Colombia y ciudadanía en general</t>
  </si>
  <si>
    <t>Nivel de efectividad de la Gestión Documental en la entidad</t>
  </si>
  <si>
    <t xml:space="preserve"> (Cumplimiento Plan de Acción Gestión Documental en el periodo *0,7) + (Promedio de la medición de Percepción de Gestión Documental en el periodo* 0,3) * 100</t>
  </si>
  <si>
    <t>Elaborar plan de acción de Gestión Documental</t>
  </si>
  <si>
    <t xml:space="preserve">Matriz del plan anual de actividades de gestión documental </t>
  </si>
  <si>
    <t>Israel Páez</t>
  </si>
  <si>
    <t>Equipo Gestión documental</t>
  </si>
  <si>
    <t>Elaborar del instrumento para la medición de la percepción de Gestión Documental</t>
  </si>
  <si>
    <t>Instrumento diseñado</t>
  </si>
  <si>
    <t>Aplicar el instrumento de medición de la percepción de Gestión Documental</t>
  </si>
  <si>
    <t>Resultados de la aplicación del instrumento</t>
  </si>
  <si>
    <t>Equipo Gestión documental y presonal APC-Colombia</t>
  </si>
  <si>
    <t>Ejecución del plan de acción de Gestión Documental</t>
  </si>
  <si>
    <t>Matriz de Ejecución de actividades del plan de acción de gestión documental y evidencias.</t>
  </si>
  <si>
    <t>Realizar evaluación de los resultados alcanzados en Gestión Documental</t>
  </si>
  <si>
    <t>Informe de evaluación de resultados alcanzados</t>
  </si>
  <si>
    <t xml:space="preserve">
POSICIONAR a la APC-Colombia como líder técnico de la cooperación internacional a nivel nacional y regional
</t>
  </si>
  <si>
    <t>POS-120</t>
  </si>
  <si>
    <t>Proyectos ejecutados de Cooperación Sur-Sur y Triangular con enfoque tecnológico</t>
  </si>
  <si>
    <t xml:space="preserve">Identificación y Priorización
Preparación y Formulación
Gestión Financiera
Gestión Administrativa
Gestión Contractual </t>
  </si>
  <si>
    <t xml:space="preserve">
Paises Socios
Entidades publicas de nivel Nacional y Territorial
Entidades privadas Organizaciones No Gubernamentales
Academia</t>
  </si>
  <si>
    <t>Número de Proyectos ejecutados de Cooperación Sur-Sur y Triangular con enfoque tecnológico</t>
  </si>
  <si>
    <t xml:space="preserve">Apoyar técnicamente la formulación y aprobación de los proyectos en el marco del modelo de agregación de valor </t>
  </si>
  <si>
    <t>Ficha de formulación de Proyecto
Documento de aprobación</t>
  </si>
  <si>
    <t>Coordinador(a) de grupo interno América Latina y el Caribe</t>
  </si>
  <si>
    <t>Profesionales de los equipos de trabajo
Hardware y software para Videoconferencias</t>
  </si>
  <si>
    <t>Ejecutar y hacer seguimiento a los  proyectos</t>
  </si>
  <si>
    <t>Ficha de seguimiento de proyecto</t>
  </si>
  <si>
    <t>Profesionales de los equipos de trabajo
Gastos de viaje, tiquetes aéreos y traducción.
Servicios y elementos de logística
Hardware y software para Videoconferencias</t>
  </si>
  <si>
    <t>Hacer el balance del proyecto según el Modelo de Agregación de Valor</t>
  </si>
  <si>
    <t>Informe final
Ficha final del proyecto</t>
  </si>
  <si>
    <t>Profesionales de los equipos de trabajo
Documentos de insumos técnicos
Equipos y suministros de impresión 
Acceso a información disponible en la web</t>
  </si>
  <si>
    <t>POS-220</t>
  </si>
  <si>
    <t>Diversificación de actores y mecanismos de la cooperación internacional</t>
  </si>
  <si>
    <t xml:space="preserve"> Nuevos socios de África, Sudeste Asiático y Eurasia con proyectos de CSS o Triangular en ejecución, bajo el modelo de agregación de valor. (Megameta)</t>
  </si>
  <si>
    <t xml:space="preserve">Preparación y Formulación
Gestión Financiera
Gestión Administrativa
Gestión Contractual </t>
  </si>
  <si>
    <t>Número de nuevos socios con los que se implementan proyectos de CSS o Triangular, bajo el modelo de agregación de valor de países de África, Sudeste Asiático y Eurasia. (Megameta)</t>
  </si>
  <si>
    <t>Negociar los proyectos</t>
  </si>
  <si>
    <t>Manifestaciones de ínteres</t>
  </si>
  <si>
    <t>Coordinador(a) de grupo interno Africa, Asia y Eurasia</t>
  </si>
  <si>
    <t>Profesionales de los equipos de trabajo
Servicios de traducción
Hardware y software para Videoconferencias</t>
  </si>
  <si>
    <t>Profesionales de los equipos de trabajo
Hardware y software para Videoconferencias
Servicios de traducción</t>
  </si>
  <si>
    <t>Ejecutar y hacer seguimiento a los  proyectos de CSS o Triangular implementados bajo el modelo de agregación de valor</t>
  </si>
  <si>
    <t>POS-320</t>
  </si>
  <si>
    <t>Ejecución de proyectos de Cooperación Sur-Sur ejecutados con países de América Latina y el Caribe. (Megameta)</t>
  </si>
  <si>
    <t>Paises Socios
Entidades publicas de nivel Nacional y Territorial
Entidades privadas Organizaciones No Gubernamentales
Academia</t>
  </si>
  <si>
    <t>Proyectos de Cooperación Sur-Sur ejecutados en doble vía con países de América Latina y el Caribe. (Megameta)</t>
  </si>
  <si>
    <t>Número de Proyectos de Cooperación Sur-Sur ejecutados en doble vía con países de América Latina y el Caribe</t>
  </si>
  <si>
    <t>Ejecutar y hacer seguimiento a los  proyectos de CSS de doble via</t>
  </si>
  <si>
    <t>Informe de balance del proyecto
Ficha final del proyecto</t>
  </si>
  <si>
    <t>POS-420</t>
  </si>
  <si>
    <t>Proyectos ejecutados de CSS o Triangular en alineación a las prioridades de los mecanismos de integración regional de América Latina.</t>
  </si>
  <si>
    <t>Identificación y priorización</t>
  </si>
  <si>
    <t>Número de Proyectos ejecutados de CSS o Triangular en alineación a las prioridades de los mecanismos de integración regional de América Latina.</t>
  </si>
  <si>
    <t>Negociar y formular los proyectos</t>
  </si>
  <si>
    <t>Documento técnico del proyecto</t>
  </si>
  <si>
    <t>Ejecutar los proyectos</t>
  </si>
  <si>
    <t>Documento de avance del proyecto</t>
  </si>
  <si>
    <t>Profesionales de los equipos de trabajo
Gastos de viaje y tiquetes aéreos.
Servicios y elementos de logística
Hardware y software para Videoconferencias</t>
  </si>
  <si>
    <t>Hacer el balance de los proyectos</t>
  </si>
  <si>
    <t>Informe de balance del proyecto</t>
  </si>
  <si>
    <t>POS-520</t>
  </si>
  <si>
    <t>Ejecución de iniciativas de Cooperación Sur Sur y Triangular programadas en vigencias anteriores e iniciativas de oferta de cooperación de la vigencia actual</t>
  </si>
  <si>
    <t xml:space="preserve">Gestión Financiera
Gestión Administrativa
Gestión Contractual </t>
  </si>
  <si>
    <t>Paises Socios
Entidades publicas de nivel Nacional y Territorial
Entidades privadas Organizaciones No Gubernamentales
Academia
Mecanismos de Integración Regional</t>
  </si>
  <si>
    <t>Iniciativas de CSS o Triangular en ejecución que responden a vigencias anteriores, vigencia actual (Oferta)</t>
  </si>
  <si>
    <t xml:space="preserve">Número de Iniciativas  de CSS o Triangular en ejecución enmarcadas en principios de la Cooperación Sur - Sur </t>
  </si>
  <si>
    <t>$3.200.000.000</t>
  </si>
  <si>
    <t>Programar las iniciativas</t>
  </si>
  <si>
    <t>Agenda iniciativa</t>
  </si>
  <si>
    <t>Director(a) de Oferta de Cooperación Internacional</t>
  </si>
  <si>
    <t>Ejecutar las iniciativas</t>
  </si>
  <si>
    <t>$ 3.200.000.000</t>
  </si>
  <si>
    <t>70%%</t>
  </si>
  <si>
    <t>Informe iniciativa</t>
  </si>
  <si>
    <t>POS-620</t>
  </si>
  <si>
    <t>Diseño del Sistema de Seguridad de la Información en el marco del Plan Estratégico de Tecnologías de la Información - PETI</t>
  </si>
  <si>
    <t>Gestión de Tecnologías de la Información</t>
  </si>
  <si>
    <t>APC-Colombia, Agencias de Cooperación, Entidades Territoriales, Gobierno, Actores Bilaterales, Organismos Multilaterales, Sector Privado, Organizaciones de la sociedad civil, ciudadanía en general.</t>
  </si>
  <si>
    <t>Política de Seguridad de la información diseñada y apropiada</t>
  </si>
  <si>
    <t>Documento de Política de Seguridad de la información eaborado y socializado</t>
  </si>
  <si>
    <t>Identificar y clasificar los activos de información de la entidad</t>
  </si>
  <si>
    <t>Inventario de activos de información de la entidad</t>
  </si>
  <si>
    <t>Andrés Martínez</t>
  </si>
  <si>
    <t xml:space="preserve">Grupo de Tecnologías, Direcciones y Contratista, </t>
  </si>
  <si>
    <t>Definir la organización del sistema de seguridad de la información</t>
  </si>
  <si>
    <t>Documento que contiene la organización y estructura del sistema de seguridad de la información</t>
  </si>
  <si>
    <t>Grupo de Tecnologías, Director DAF y Planeación</t>
  </si>
  <si>
    <t>Elaborar la política de seguridad de la información</t>
  </si>
  <si>
    <t>Versión final del documento de política de seguridad de la información</t>
  </si>
  <si>
    <t>Wiilly Alexandeer Vijalba</t>
  </si>
  <si>
    <t>Grupo de Tecnologías y Planeación</t>
  </si>
  <si>
    <t>Socializar la política para su apropiación</t>
  </si>
  <si>
    <t>Listas de asistencia y piezas comunicativas</t>
  </si>
  <si>
    <t>Grupo de Tecnologías y Comunicaciones</t>
  </si>
  <si>
    <t>POS-720</t>
  </si>
  <si>
    <t>Implementación de la tercera fase Plan Estratégico del Talento Humano (PETH).</t>
  </si>
  <si>
    <t>Gestión de Talento Humano</t>
  </si>
  <si>
    <t>APC-Colombia, algunas entidades de Gobierno, ciudadanía en general</t>
  </si>
  <si>
    <t>Nivel de cumplimiento del Plan Estratégico del Talento Humano en la vigencia 2020</t>
  </si>
  <si>
    <t>(((#Actividades EjecutadasPIC/#Actividades ProgramadasPIC)*0,40)+((#Actividades EjecutadasPEI/#Actividades ProgramadasPEI)*0,4)+((#Actividades EjecutadasPAVacaciones/#Actividades ProgramadasPAVacaciones)*0,2))*0,1)</t>
  </si>
  <si>
    <t xml:space="preserve">Formular y publicar los planes que conforman el Plan Estratégico de Talento Hunmano (Plan Institucional de Capacitación, Plan de Estímulos e Incentivos, Plan Anual de Vacantes, Plan Anual de Vacaciones y Plan de Previsión del Talento Humano) </t>
  </si>
  <si>
    <t xml:space="preserve">Planes formulados y publicados (Plan Institucional de Capacitación, Plan de Estímulos e Incentivos, Plan Anual de Vacantes, Plan Anual de Vacaciones y Plan de Previsión del Talento Humano) </t>
  </si>
  <si>
    <t>Julio Cadavid</t>
  </si>
  <si>
    <t>Grupo de Talento Humano</t>
  </si>
  <si>
    <t>Ejecutar los planes formulados que conforman el PETH</t>
  </si>
  <si>
    <t>Reportes de seguimiento a la ejecución de los planes.</t>
  </si>
  <si>
    <t>Formular y ejecutar el Plan Anual de Trabajo de Seguridad y Salud en el Trabajo</t>
  </si>
  <si>
    <t>Plan formulado y Reportes de seguimiento a la ejecución del plan</t>
  </si>
  <si>
    <t>Fabio Humberto Bautista</t>
  </si>
  <si>
    <t>Grupo de Servicios Administrativos</t>
  </si>
  <si>
    <t>Realizar análisis de los resultados de la implementación de los planes bajo responsabilidad del proceso de Talento Humano</t>
  </si>
  <si>
    <t>Documento de análisis elaborado</t>
  </si>
  <si>
    <t>POS-820</t>
  </si>
  <si>
    <t>Implementación del Plan Estratégico de Comunicaciones (PEC) en la vigencia 2020</t>
  </si>
  <si>
    <t>Gestión de Comunicaciones</t>
  </si>
  <si>
    <t>Nivel de cumplimiento del Plan Estratégico de Comunicaciones</t>
  </si>
  <si>
    <t>No. de actividades ejecutadas / No. de actividades programadas</t>
  </si>
  <si>
    <t>Construir el Mapa de Audiencias</t>
  </si>
  <si>
    <t>Matriz con mapa de actores</t>
  </si>
  <si>
    <t>Gestión de las comunicaciones</t>
  </si>
  <si>
    <t>Personal, información de las demás Direcciones, computador</t>
  </si>
  <si>
    <t>Realizar visibilización en medios</t>
  </si>
  <si>
    <t>Matriz con registro de medios</t>
  </si>
  <si>
    <t>Personal, seguimiento manual a medios, actualización base de datos periodistas</t>
  </si>
  <si>
    <t>Diseñar y divlugar publicaciones de la gestión de APC-Colombia en Cooperación Internacional.</t>
  </si>
  <si>
    <t>Matriz productos de Comunicación</t>
  </si>
  <si>
    <t>Personal, computador, programas de diseño, herramientas comunicativas, entregade información de las demás Direcciones, impresos</t>
  </si>
  <si>
    <t xml:space="preserve">Publicar boletín interno "La Cooperación es de todos" </t>
  </si>
  <si>
    <t>Boletín publicado (tres cuatrimestral)</t>
  </si>
  <si>
    <t>Personal, Cíclope (información), diseño, análisis de las áreas.</t>
  </si>
  <si>
    <t>Efectuar análisis del cumplimiento Plan de Acción Comunicaciones</t>
  </si>
  <si>
    <t>POS-920</t>
  </si>
  <si>
    <t>Implementación del Plan de trabajo de Control Interno</t>
  </si>
  <si>
    <t>Evaluación, Control y Mejora</t>
  </si>
  <si>
    <t xml:space="preserve">APC-Colombia </t>
  </si>
  <si>
    <t>Nivel de Cumplimiento del Plan Anual de Trabajo de Control Interno</t>
  </si>
  <si>
    <t>Número de actividades ejecutadas/ Número de actividades programadas</t>
  </si>
  <si>
    <t>Realizar auditorías de gestión</t>
  </si>
  <si>
    <t>Informes de auditoría interna elaborados</t>
  </si>
  <si>
    <t>Alex Alberto Rodríguez / María del Pilar Duarte</t>
  </si>
  <si>
    <t>Se requiere profesional en contaduría para auditorías proceso financiero. Evaluación, Control y Mejora</t>
  </si>
  <si>
    <t>Elaborar los informes de ley</t>
  </si>
  <si>
    <t>Informes de ley elaborados</t>
  </si>
  <si>
    <t>Personal del proceso de Evaluación, Control y Mejora</t>
  </si>
  <si>
    <t>Asesorar a los procesos y atender las consultas efectuadas</t>
  </si>
  <si>
    <t>Actas o correos electrónicos</t>
  </si>
  <si>
    <t>Direccionamiento Estratégico y Planeación</t>
  </si>
  <si>
    <t>Ejecución del Plan Maestro de Planeación, seguimiento y evaluación 2020</t>
  </si>
  <si>
    <t>Informe de seguimiento y evaluación</t>
  </si>
  <si>
    <t>Maria Victoria Losada Trujillo /</t>
  </si>
  <si>
    <t>REALIZAR SEGUIMIENTO A LA IMPLEMENTACIÓN DE MIPG</t>
  </si>
  <si>
    <t>Realizar encuentros de seguimiento a  los planes de acción establecidos en los intercambios Col-Col</t>
  </si>
  <si>
    <t>Actualización Metodológica Col-Col como herramienta de gestión del conocimiento</t>
  </si>
  <si>
    <t>Fortalecimiento del proceso de gestión jurídica</t>
  </si>
  <si>
    <t>Gestión Jurídica</t>
  </si>
  <si>
    <t>Fortalecimiento de la gestión precontractual de los servidores y colaboradores de la Agencia</t>
  </si>
  <si>
    <t>Gestión contractual</t>
  </si>
  <si>
    <t>OE1</t>
  </si>
  <si>
    <t>E1</t>
  </si>
  <si>
    <t>E2</t>
  </si>
  <si>
    <t>E3</t>
  </si>
  <si>
    <t>OE2</t>
  </si>
  <si>
    <t>E4</t>
  </si>
  <si>
    <t>OE3</t>
  </si>
  <si>
    <t>PESO DEL ENTREGABLE</t>
  </si>
  <si>
    <t>PESO DEL OBJETIVO</t>
  </si>
  <si>
    <t>Cantidada de entregables por objetivo</t>
  </si>
  <si>
    <t>ALINEAR</t>
  </si>
  <si>
    <t>GESTIONAR</t>
  </si>
  <si>
    <t>cumplimiento de Plan Maestro de Planeación</t>
  </si>
  <si>
    <t>Documento con Analisis de AOD 2019</t>
  </si>
  <si>
    <t>Un (1) Tablero de control elaborado que permita hacer seguimiento a las tendencia de cooperación del país e identificar oportunidades.</t>
  </si>
  <si>
    <t>POS-1020</t>
  </si>
  <si>
    <t>POS-1120</t>
  </si>
  <si>
    <t>POS-1220</t>
  </si>
  <si>
    <t>Identificación y programación de los componentes del Plan Maestro 2020</t>
  </si>
  <si>
    <t>Desarrollar los componentes del Plan Maestro 2020</t>
  </si>
  <si>
    <t>Efectuar el seguimiento a la ejecución de los componentes del Plan Maestro 2020</t>
  </si>
  <si>
    <t>Archivo excel que evidencie la identificación y programación de los componentes del Plan Maestro</t>
  </si>
  <si>
    <t>Personal del proceso0</t>
  </si>
  <si>
    <t>Personal del proceso</t>
  </si>
  <si>
    <t>Gloria Patricia Pinzón</t>
  </si>
  <si>
    <t>Archivo excel actualizado a la ejecución de cada uno de los componentes</t>
  </si>
  <si>
    <t>Actas de reunión frente al avance dee la ejecución del Plan  Maestro</t>
  </si>
  <si>
    <t>Componentes del Plan Maestro Desarrollados/Componentes del Plan Maestro Identificados y programados</t>
  </si>
  <si>
    <t>POSICIONAR  a la APC-Colombia como líder técnico de la cooperación internacional a nivel nacional y regional</t>
  </si>
  <si>
    <t>Mesas de trabajo con  Entidades Nacionales, territoriales y Organizaciones de la Sociedad Civil.</t>
  </si>
  <si>
    <t>Realizar mesas de trabajo interinstitucionales.</t>
  </si>
  <si>
    <t>Actas de reuniones  de trabajo interinstitucionales</t>
  </si>
  <si>
    <t>Actas de asistencia</t>
  </si>
  <si>
    <t>lineamientos elaborados</t>
  </si>
  <si>
    <t>Capacitar a los supervisores de los contratos de la APC-Colombia y de las entidades de apoyo técnico</t>
  </si>
  <si>
    <t xml:space="preserve">Elaborar  lineamientos en materia de retiro de funcionarios de libre nombramiento  remoción, de funcionarios en provisionalidad y nombramiento en encargo de funcionarios de carrera </t>
  </si>
  <si>
    <t>Oscar Ortiz</t>
  </si>
  <si>
    <t>Implementación de la política de prevención de daño antijurídico en la vigencia 2020</t>
  </si>
  <si>
    <t>% de implementación de política de prevención de daño antijurídico en la vigencia 2020</t>
  </si>
  <si>
    <t xml:space="preserve">Número de acciones ejecutadas en la vigencia / Numero de acciones programadas para la vigencia </t>
  </si>
  <si>
    <t>Nivel de Cumplimiento de Plan Maestro de Planeación, seguimiento y evaluación vigencia 2020</t>
  </si>
  <si>
    <t>Ejecución del Plan Maestro de Planeación, seguimiento y evaluación vigencia 2020</t>
  </si>
  <si>
    <t>Meta Anual</t>
  </si>
  <si>
    <t>Dirección Responsable</t>
  </si>
  <si>
    <t>Dirección de Demanda</t>
  </si>
  <si>
    <t>Dirección Administrativa y Financiera</t>
  </si>
  <si>
    <t>Planeación</t>
  </si>
  <si>
    <t>Jurídica</t>
  </si>
  <si>
    <t>Control Interno</t>
  </si>
  <si>
    <t>Comunicaciones</t>
  </si>
  <si>
    <t>Dirección de Coordinación Interinstitucional</t>
  </si>
  <si>
    <t>Mecanismos de gestión del conocimiento y la innovación implementados (Talleres regionales y Talleres Nacionales)</t>
  </si>
  <si>
    <t>Dirección de Oferta</t>
  </si>
  <si>
    <t>Porcentaje de Casos documentados del portafolio de Saber Hacer Colombia que responden a la demanda del Sur Global</t>
  </si>
  <si>
    <t xml:space="preserve">                                                                                                                                                                                
ALINEAR Y ARTICULAR la cooperación internacional a las prioridades de desarrollo del país  </t>
  </si>
  <si>
    <t>Metodología diseñada para promover Alianzas Multiactor de cooperación para el Desarrollo Sostenible en Colombia. (Megameta)</t>
  </si>
  <si>
    <t>Sistema de Seguridad de la información diseñado y socializado</t>
  </si>
  <si>
    <t>Socializar el sistema de seguridad de la información para su apropiación</t>
  </si>
  <si>
    <t xml:space="preserve">Gestionar avances para la publicación de  boletín virtual  "La Cooperación es de todos" </t>
  </si>
  <si>
    <t>Mesas de trabajo con  Entidades Nacionales y territoriales.</t>
  </si>
  <si>
    <t>Avance Meta a marzo 30</t>
  </si>
  <si>
    <t>Avance Meta Marzo 30</t>
  </si>
  <si>
    <t>Con avances</t>
  </si>
  <si>
    <t>Avance de meta a marzo 30</t>
  </si>
  <si>
    <t>Avance de la Meta a marzo 30</t>
  </si>
  <si>
    <t>Winy Anaya / Sandra Garzón</t>
  </si>
  <si>
    <t>Cielo Chamorro</t>
  </si>
  <si>
    <t>Canalización de Donaciones en Especie a través de APC-Colombia, que contribuyen a las prioridades de Gobierno</t>
  </si>
  <si>
    <t>Sumatoria total del número de donaciones en especie entregadas alineadas a la ENCI 2019-2022</t>
  </si>
  <si>
    <t>Donaciones internacionales en especie canalizadas, que contribuyen a otras prioridades de Gobierno</t>
  </si>
  <si>
    <t>Sumatoria total del número de Donaciones en especie entregadas, que contribuyen a otras prioridades de Gobierno distintas a las de la ENCI 2019-2022</t>
  </si>
  <si>
    <t>Sumatoria total de Trámites apoyados o asesorías brindadas por APC-Colombia en el marco de la emergencia COVID-19 para la canalización de donaciones en especie</t>
  </si>
  <si>
    <t>Luis Miguel Cayon</t>
  </si>
  <si>
    <t>Peso ponderado  del Objetivo estratégico</t>
  </si>
  <si>
    <t>Implementación del Hub de Conocimiento como mecanismo de gestión del conocimiento y la innovación</t>
  </si>
  <si>
    <t>Preparación, Formulación,  Implementación y Segumiento, Gestión contractual, Gestión Financiera</t>
  </si>
  <si>
    <t>Paises socios, Entidades publicas de nivel Nacional y Territorial, Entidades privadas, Organizaciones No Gubernamentales, Academia,
Mecanismos de Integración Regional</t>
  </si>
  <si>
    <t>Porcentaje de Implementación del Hub de Conocimiento</t>
  </si>
  <si>
    <t>Realizar el alistamiento para la puesta en funcionamiento de la plataforma - contratación Ingeniero de sistemas</t>
  </si>
  <si>
    <t>Plataforma en funcionamiento</t>
  </si>
  <si>
    <t>Ayudas tecnológicas, talento humano</t>
  </si>
  <si>
    <t>Realizar el Alistamiento - Diseño de los cursos (poner en funcionamiento dos (2) cursos virtuales en la plataforma del HUB)</t>
  </si>
  <si>
    <t>Cursos diseñados</t>
  </si>
  <si>
    <t>Realizar el lanzamiento - evento virtual de lanzamiento del Hub en el marco del HlPF</t>
  </si>
  <si>
    <t>Informe de la actividad</t>
  </si>
  <si>
    <t>Ayudas tecnológicas, talento humano, Hardware y software para Videoconferencias</t>
  </si>
  <si>
    <t>Caja de Herramientas Actualizada Metodológicamente</t>
  </si>
  <si>
    <t>Caja de Herramientas actualizada</t>
  </si>
  <si>
    <t>Entregar el documento final de consultoría para la actualización de la Caja de Herramientas para la CSS</t>
  </si>
  <si>
    <t>Informe final de la consultoría</t>
  </si>
  <si>
    <t>Catalina Quintero</t>
  </si>
  <si>
    <t>Ayudas tecnologicas, Hardware y software para Videoconferencias</t>
  </si>
  <si>
    <t>Porcentaje de eventos en los que es presentado a los socios el Portafolio Unificado de Oferta</t>
  </si>
  <si>
    <t>Poner a disposición de los países y/o organizaciones internacionales el Portafolio unificado de oferta de cooperación internacional del país en todos los espacios de negociación bilaterales, multilaterales y/o regionales</t>
  </si>
  <si>
    <t>Profesionales de los equipos de trabajo, Documentos de insumos técnicos, Equipos y suministros de impresión, Acceso a información disponible en la web</t>
  </si>
  <si>
    <t>Paises Socios, Entidades publicas de nivel Nacional y Territorial, Entidades privadas, Organizaciones No Gubernamentales, Academia</t>
  </si>
  <si>
    <t>Daniel Rodríguez</t>
  </si>
  <si>
    <t>Profesionales de los equipos de trabajo, Hardware y software para Videoconferencias</t>
  </si>
  <si>
    <t>Profesionales de los equipos de trabajo, Servicios de traducción, Hardware y software para Videoconferencias</t>
  </si>
  <si>
    <t>Profesionales de los equipos de trabajo, Hardware y software para Videoconferencias, Servicios de traducción</t>
  </si>
  <si>
    <t>Profesionales de los equipos de trabajo, Gastos de viaje, tiquetes aéreos y traducción.
Servicios y elementos de logística, Hardware y software para Videoconferencias</t>
  </si>
  <si>
    <t>Profesionales de los equipos de trabajo, Documentos de insumos técnicos
Equipos y suministros de impresión, Acceso a información disponible en la web</t>
  </si>
  <si>
    <t>Profesionales de los equipos de trabajo
Gastos de viaje y tiquetes aéreos.
Servicios y elementos de logística, Hardware y software para Videoconferencias</t>
  </si>
  <si>
    <t xml:space="preserve">Ejecución de actividades programadas en el marco de proyectos de Cooperación Sur Sur y Triangular </t>
  </si>
  <si>
    <t>Paises Socios, Entidades publicas de nivel Nacional y Territorial, Entidades privadas Organizaciones No Gubernamentales, Academia, Mecanismos de Integración Regional</t>
  </si>
  <si>
    <t xml:space="preserve">Número de actividades de CSS o Triangular en ejecución enmarcadas en principios de la Cooperación Sur - Sur </t>
  </si>
  <si>
    <t>31/1220221</t>
  </si>
  <si>
    <t>Profesionales de los equipos de trabajo, Gastos de viaje y tiquetes aéreos, Servicios y elementos de logística, Hardware y software para Videoconferencias</t>
  </si>
  <si>
    <t xml:space="preserve">Alianzas estratégicas de Oferta y Demanda de CSS ejecutadas a través alianzas público privadas, acuerdos de contribución o donaciones dirigidas a apalancar planes de trabajo </t>
  </si>
  <si>
    <t>Países socios, Mecanismos de Integración Regional</t>
  </si>
  <si>
    <t xml:space="preserve">Número de alianzas o contribuciones </t>
  </si>
  <si>
    <t>Número de contribuciones y/o alianzas efectuadas</t>
  </si>
  <si>
    <t>Negociar posibles contribuciones</t>
  </si>
  <si>
    <t>Informe de actividades</t>
  </si>
  <si>
    <t>31/12021</t>
  </si>
  <si>
    <t>Realizar y hacer seguimiento a las constribuciones</t>
  </si>
  <si>
    <t>Actas o correos</t>
  </si>
  <si>
    <t>Implementación del Sistema de Seguridad de la Información en el marco del Plan Estratégico de Tecnologías de la Información - PETI</t>
  </si>
  <si>
    <t>Avance de implementación del Sistema de Seguridad de la información.</t>
  </si>
  <si>
    <t>Actualizar el inventario de activos de información.</t>
  </si>
  <si>
    <t>Inventario actualizado de activos de información de la entidad</t>
  </si>
  <si>
    <t>Verificar y actualizar la documentación de Procedimientos e instructivos requeridos para la implementación de SGSI.</t>
  </si>
  <si>
    <t>Documentos que hacen parte de la estructura del sistema de seguridad de la información.</t>
  </si>
  <si>
    <t>Recopilar, complemetar, evaluar y preparar la información (evidencias, politicas, procedimientos, etc) para identificar el nivel de madurez del sistema de seguridad de la información para su certificación..</t>
  </si>
  <si>
    <t>GAP del modelo de madurez</t>
  </si>
  <si>
    <t>Certificar la APC-Colombia en ISO 27001</t>
  </si>
  <si>
    <t>certificación ISO 270001</t>
  </si>
  <si>
    <t>Angela Katerin Piñeros Forero</t>
  </si>
  <si>
    <t>Implementación de la cuarta fase Plan Estratégico del Talento Humano (PETH).</t>
  </si>
  <si>
    <t>Nivel de cumplimiento del Plan Estratégico del Talento Humano en la vigencia 2021</t>
  </si>
  <si>
    <t>Porcentaje de cumplimiento del Plan Estratégico del Talento Humano en la vigencia 2021</t>
  </si>
  <si>
    <t xml:space="preserve">Formular y publicar los planes que conforman el Plan Estratégico de Talento Hunmano (Plan Institucional de Capacitación, Plan de Estímulos e Incentivos, Plan Anual de Vacantes, Plan Anual de Vacaciones, Plan de Previsión del Talento Humano y Sistema de Gestión de Seguridad y Salud en el Trabajo) </t>
  </si>
  <si>
    <t xml:space="preserve">Planes formulados y publicados (Plan Institucional de Capacitación, Plan de Estímulos e Incentivos, Plan Anual de Vacantes, Plan Anual de Vacaciones, Plan de Previsión del Talento Humano y Plan Anual del Sistema de Gestión de Seguridad y Salud en el Trabajo) </t>
  </si>
  <si>
    <t>Julio César Cadavid Gómez</t>
  </si>
  <si>
    <t>Implementación del Plan Estratégico de Comunicaciones (PEC) en la vigencia 2021</t>
  </si>
  <si>
    <t>Nivel de cumplimiento del Plan Estratégico de Comunicaciones en la vigencia 2021</t>
  </si>
  <si>
    <t>Elaborar y publicar el boletín virtual externo "La cooperación es de todos</t>
  </si>
  <si>
    <t>Documento con boletines externos publicados</t>
  </si>
  <si>
    <t xml:space="preserve"> 31/12/2021</t>
  </si>
  <si>
    <t>Personal y plataforma WIX</t>
  </si>
  <si>
    <t>Elaborar y publicar el boletín interno Noticias Clave</t>
  </si>
  <si>
    <t>Documento con boletines publicados</t>
  </si>
  <si>
    <t>Personal, información de las direcciones, plataforma Wix</t>
  </si>
  <si>
    <t>Realizar visibilización 10 años de APC-Colombia</t>
  </si>
  <si>
    <t>Matriz con productos elaborados y/o publicados y eventos con el tema de los 10 años de APC-Colombia</t>
  </si>
  <si>
    <t>Posicionar la gestión de la Agencia a través de plataformas virtuales</t>
  </si>
  <si>
    <t>Matriz con productos elaborados y/o publicados en plataformas virtuales</t>
  </si>
  <si>
    <t>Efectuar análisis del cumplimiento al Plan de Acción de Comunicaciones</t>
  </si>
  <si>
    <t>Documento con análisis del cumplimiento del Plan de Acción de Comunicaciones</t>
  </si>
  <si>
    <t>Gestión de liquidaciones pendientes de vigencias anteriores</t>
  </si>
  <si>
    <t xml:space="preserve">Gestion contractual </t>
  </si>
  <si>
    <t xml:space="preserve">Procesos de los cuales dependió el contrato en su ejecución </t>
  </si>
  <si>
    <t>Porcentaje de avance liquidaciones tramitadas</t>
  </si>
  <si>
    <t>(Liquidaciones tramitadas / Liquidaciones radicadas con soportes en el Grupo de gestión contractual por parte de los supervisores responsables) * 100</t>
  </si>
  <si>
    <t xml:space="preserve">Emitir los lineamientos y solicitar los proyectos de liquidación y soportes a los supervisores </t>
  </si>
  <si>
    <t>Circular de liquidaciones y correos de solicitud</t>
  </si>
  <si>
    <t>Gestionar las liquidaciones, firmarlas y publicarlas en SECOP 2</t>
  </si>
  <si>
    <t>Liquidaciones firmadas- base dedatos de control</t>
  </si>
  <si>
    <t>Implementación del Plan de trabajo de Control Interno 2021</t>
  </si>
  <si>
    <t>Nivel de Cumplimiento del Plan Anual de Trabajo de Control Interno 2021</t>
  </si>
  <si>
    <t>Ejecución del Plan Maestro de Planeación, seguimiento y evaluación vigencia 2021</t>
  </si>
  <si>
    <t>Nivel de Cumplimiento de Plan Maestro de Planeación, seguimiento y evaluación vigencia 2021</t>
  </si>
  <si>
    <t>Porcentaje de Cumplimiento del Plan Maestro de Planeación, seguimiento y evaluación vigencia 2021</t>
  </si>
  <si>
    <t>Identificar y programar las acciones del Plan Maestro de Planeación, seguimiento y evaluación vigencia 2021</t>
  </si>
  <si>
    <t>Desarrollar las acciones del Plan Maestro de Planeación, seguimiento y evaluación vigencia 2021</t>
  </si>
  <si>
    <t>Archivo excel actualizado con seguimiento a la ejecución de cada uno de los componentes</t>
  </si>
  <si>
    <t>Efectuar seguimiento a la ejecución de las acciones del Plan Maestro de Planeación, seguimiento y evaluación vigencia 2021</t>
  </si>
  <si>
    <t>Soportes de revisión de avances de la ejecución del Plan  Maestro</t>
  </si>
  <si>
    <t>Implementación de la política de prevención de daño antijurídico en la vigencia 2021</t>
  </si>
  <si>
    <t xml:space="preserve">Avance de implementación de la política de prevención de daño antijurídico en la vigencia 2021
</t>
  </si>
  <si>
    <t xml:space="preserve">Porcentaje de avance  de implementación de la política de prevención de daño antijurídico en la vigencia 2021
</t>
  </si>
  <si>
    <t>22.5%</t>
  </si>
  <si>
    <t xml:space="preserve">Presentaciones  y Lista de asistencia
</t>
  </si>
  <si>
    <t>Diana del Pilar Morales Betancourt /Sandra Villamizar</t>
  </si>
  <si>
    <t>Recurso humano/Ayudas tecnológicas</t>
  </si>
  <si>
    <t>Recurso  humano/Ayudas tecnológicas</t>
  </si>
  <si>
    <t>Fortalecimiento y posicionamiento de la cooperación Sur-Sur y Triangular del país en contribución a los ODS / Gestión del conocimiento y la innovación para la cooperación internacional del país</t>
  </si>
  <si>
    <t>Implementación del PINAR 2021</t>
  </si>
  <si>
    <t>Nivel de cumplimiento del plan anual de actividades del PINAR y PGD vigencia 2021</t>
  </si>
  <si>
    <t>Porcentaje de cumplimiento del plan anual de actividades del PINAR y PGD vigencia 2021</t>
  </si>
  <si>
    <t>Matriz del plan anual de actividades programadas del PINAR y PGD.</t>
  </si>
  <si>
    <t>Marco Antonio Cruz Montoya</t>
  </si>
  <si>
    <t>Actualizar el instrumento para la medición de la percepción de Gestión Documental</t>
  </si>
  <si>
    <t>Instrumento actualizado</t>
  </si>
  <si>
    <t>Leonardo Bonilla</t>
  </si>
  <si>
    <t>Aplicar el instrumento de medición de la percepción de Gestión Documental y analizar los resultados</t>
  </si>
  <si>
    <t>Resultados y análisis de la aplicación del instrumento</t>
  </si>
  <si>
    <t>Matriz de seguimiento de Ejecución de las actividades del plan de acción del PINAR y PGD y evidencias.</t>
  </si>
  <si>
    <t>Realizar evaluación de los resultados alcanzados en Gestión Documental durante la vigencia</t>
  </si>
  <si>
    <t>Proyectos ejecutados de Cooperación Sur-Sur y Triangular con enfoque tecnológico (Megameta)</t>
  </si>
  <si>
    <t>POS-121</t>
  </si>
  <si>
    <t>POS-221</t>
  </si>
  <si>
    <t>POS-321</t>
  </si>
  <si>
    <t>POS-421</t>
  </si>
  <si>
    <t>POS-521</t>
  </si>
  <si>
    <t>POS-621</t>
  </si>
  <si>
    <t>POS-721</t>
  </si>
  <si>
    <t>POS-821</t>
  </si>
  <si>
    <t>POS-921</t>
  </si>
  <si>
    <t>POS-1021</t>
  </si>
  <si>
    <t>POS-1121</t>
  </si>
  <si>
    <t>POS-1221</t>
  </si>
  <si>
    <t>POS-1321</t>
  </si>
  <si>
    <t>POS-1421</t>
  </si>
  <si>
    <t>Desarrollar encuentros de Intercambios Col-Col</t>
  </si>
  <si>
    <t xml:space="preserve">* Sistematización ColCol 
* Planes de acción formulados.
</t>
  </si>
  <si>
    <t>Personal, Logística, Papelería</t>
  </si>
  <si>
    <t xml:space="preserve">* Sistematización ColCol 
* Planes de acción Actualizados.
</t>
  </si>
  <si>
    <t>Estructuración de un ejercicio de Innovación pública en Cooperación Internacional</t>
  </si>
  <si>
    <t>Definir el alcance del ejercicio de innovación pública en cooperación internacional</t>
  </si>
  <si>
    <t>Documento de alcance</t>
  </si>
  <si>
    <t>Personal - Convenio socio implementador</t>
  </si>
  <si>
    <t>Definir la metodología y operación del ejercicio de innovación pública en cooperación internacional</t>
  </si>
  <si>
    <t>Documento metodológico</t>
  </si>
  <si>
    <t>Fortalecimiento de capacidades en gestión de cooperación internacional</t>
  </si>
  <si>
    <t>Direccionamiento Estratégico, Preparación y Formulación, Identificación y Priorización, Implementación y Seguimiento, Administrativa y Financiera.</t>
  </si>
  <si>
    <t>Entidades Nacionales, Autoridades Locales, sociedad civil</t>
  </si>
  <si>
    <t>Cohortes realizadas del Diplomado en Cooperación Internacional</t>
  </si>
  <si>
    <t>Talleres de fortalecimiento de capacidades en gestión de CI efectuados</t>
  </si>
  <si>
    <t>Virtualizar los contenidos del diplomado de cooperación internacional</t>
  </si>
  <si>
    <t>Contenidos virtualizados</t>
  </si>
  <si>
    <t>Llevar a cabo dos cohortes del diplomado de cooperación internacional</t>
  </si>
  <si>
    <t>Informe final de cada cohorte</t>
  </si>
  <si>
    <t>Desarrollar talleres orientados a entidades nacionales y territoriales (instrumentos jurídicos de la CI, mecanismos innovadores de financiación para el desarrollo, formulación de proyectos)</t>
  </si>
  <si>
    <t>Listados de asistencia y material empleado</t>
  </si>
  <si>
    <t>Generación de productos de análisis de la Cooperación Sur-Sur</t>
  </si>
  <si>
    <t>Preparación y Formulación, Gestión de Comunicaciónes</t>
  </si>
  <si>
    <t>APC Colombia</t>
  </si>
  <si>
    <t>Informes de CSS elaborados y publicados</t>
  </si>
  <si>
    <t>Número de informes sobre las dinámicas de la CSS generados</t>
  </si>
  <si>
    <t>Recopilar la información, realizar la limpieza de los datos y analizar la información</t>
  </si>
  <si>
    <t>Documento base de datos de la CSS año 2020</t>
  </si>
  <si>
    <t>Coordinador(a) de grupo interno América Latina y el Caribe
Myriam Escallón</t>
  </si>
  <si>
    <t>Elaborar los informes de CSS y monitoreo bajo los principios del GPEDC</t>
  </si>
  <si>
    <t>Informes de CSS 2020 y Monitoreo de la CSS bajo los principios del GPEDC</t>
  </si>
  <si>
    <t>Divulgar los informes</t>
  </si>
  <si>
    <t>Informes de CSS 2020 y Monitoreo de la CSS bajo los principios del GPEDC y/o soportes de su divulgación</t>
  </si>
  <si>
    <t>Documentos de análisis de la Cooperación Internacional no rembolsable que recibe el país, generados.</t>
  </si>
  <si>
    <t>Número Documentos de análisis de la Cooperación Internacional no rembolsable que recibe el país, generados.</t>
  </si>
  <si>
    <t xml:space="preserve">Elaborar documento de análisis de Cooperación Internacional 2020 </t>
  </si>
  <si>
    <t>Un documento de análisis de la cooperación 2020 (Enviado a Comunicaciones)</t>
  </si>
  <si>
    <t>Paula Del Castillo</t>
  </si>
  <si>
    <t xml:space="preserve">Infraestructura física, ayudas tecnológicas, talento humano. </t>
  </si>
  <si>
    <t>Producción de documento de Análisis de las fuentes de cooperación en 2020, correspondientes a las fuentes bilaterales y multilaterales .</t>
  </si>
  <si>
    <t xml:space="preserve">Un documento de análisis, sobre fuentes bilaterales y multilaterales. </t>
  </si>
  <si>
    <t xml:space="preserve">Aportar insumos para la creación de una serie de piezas digitales sobre experiencias del trabajo realizado por cooperantes para conmemorar los 10 años de APC-Colombia. </t>
  </si>
  <si>
    <t>Insumos para la elaboración de 10 piezas digitales sobre experiencias significativas de APC-Colombia en los últimos 10 años</t>
  </si>
  <si>
    <t>Andrea Vaca</t>
  </si>
  <si>
    <t>Sintetizar insumos para el documento sobre mecanismos innovadores. (Enviado a DCI)</t>
  </si>
  <si>
    <t xml:space="preserve">Un (1) documento de análisis de mecanismos innovadores </t>
  </si>
  <si>
    <t>Sofia Linares</t>
  </si>
  <si>
    <t>Número de cohortes realizadas del diplomado</t>
  </si>
  <si>
    <t>Número de talleres de fortalecimiento de capacidades efectuados</t>
  </si>
  <si>
    <t>Ejercicio de innovación estructurado</t>
  </si>
  <si>
    <t>Número de intercambios Col-Col desarrollado</t>
  </si>
  <si>
    <t>GES-121</t>
  </si>
  <si>
    <t>GES-221</t>
  </si>
  <si>
    <t>GES-321</t>
  </si>
  <si>
    <t>GES-421</t>
  </si>
  <si>
    <t>GES-521</t>
  </si>
  <si>
    <t>GES-621</t>
  </si>
  <si>
    <t>Recursos de cooperación internacional registrados en CÍCLOPE en el año 2021</t>
  </si>
  <si>
    <t xml:space="preserve">Efectuar acompañamiento a los espacios de diálogos con sectores y territorios, así como su posterior seguimiento.  </t>
  </si>
  <si>
    <t>Analisis preliminar a los espacios de dialogo y/o correos electronicos de gestión de los espacios y/o matriz de confirmación de asistencia y seguimientos a las reuniones a traves de ayudas de memoria.</t>
  </si>
  <si>
    <t xml:space="preserve">Acompañar técnicamente 25 convocatorias de cooperación internacional </t>
  </si>
  <si>
    <t>Presentaciones para difusión de convocatorias y/o piezas gráficas y/o proyecto revisado.</t>
  </si>
  <si>
    <t>Brindar Acompañamiento técnico a 2 Estrategias País y/o Acuerdos Marcos de Cooperación.</t>
  </si>
  <si>
    <t>Documentos de avance de negociación y/o ayudas de memoria de las reuniones realizadas.</t>
  </si>
  <si>
    <t xml:space="preserve">Número de nuevos mecanismos y espacios de relacionamiento de cooperación internacional acordados con socios tradicionales y no tradicionales y nuevos actores </t>
  </si>
  <si>
    <t>Acordar dos (2) nuevos mecanismos de cooperación internacional con actores de cooperación</t>
  </si>
  <si>
    <t>Gestión de nuevos mecanismos de Cooperación (Correos electronicos y/o ayudas de memoria de las reuniones realizadas)</t>
  </si>
  <si>
    <t>Carolina Gonzalez</t>
  </si>
  <si>
    <t>Generar espacios de relacionamiento con cinco (5) nuevos actores internacionales</t>
  </si>
  <si>
    <t>Alineación de los recursos de cooperación internacional a las 5 prioridades definidas en la ENCI 2019-2022.  (Mega Meta)</t>
  </si>
  <si>
    <t>Elaborar y hacer seguimiento a 30 planes de trabajo para la vigencia 2021 con las fuentes oficiales y no oficiales de cooperación internacional</t>
  </si>
  <si>
    <t>Elaborar reportes trimestrales de recursos de la cooperación internacional registrados en CÍCLOPE, alineados con la ENCI 2019-2022</t>
  </si>
  <si>
    <t>4 Reportes al año (1 por cada trimestre)</t>
  </si>
  <si>
    <t>Realizar evento de Alianzas con Resultados 2021 con las fuentes oficiales y no oficiales, de los resultados obtenidos de la gestión y coordinación de la cooperación internacional</t>
  </si>
  <si>
    <t>Documento de memoria del evento y/o infografías y la presentación del evento</t>
  </si>
  <si>
    <t>Andrea Mejia</t>
  </si>
  <si>
    <t>Equipo Administración de Recursos, Equipo Grupo de Gestión Financiera, Aplicativo SIIF Nación y Cíclope</t>
  </si>
  <si>
    <t>Realizar la entrega de las donaciones en especie canalizadas a los beneficiarios finales, después de recibir confirmación de la nacionalización de la mercancía.</t>
  </si>
  <si>
    <t>Trámites apoyados por APC-Colombia en el marco de la emergencia para la canalización de donaciones en especie</t>
  </si>
  <si>
    <t>Promocionar a nivel interno y externo el instrumento que orienta el procedimiento actuallizado de donaciones en especie en la entidad</t>
  </si>
  <si>
    <t>Brief y/o evidencia de asistencia y/o ayudas de memoria y/o correos electrónicos de gestión (de acuerdo a cada caso)</t>
  </si>
  <si>
    <t>Correos electrónicos con la confirmación de la nacionalización, Actas de Entrega de Donación</t>
  </si>
  <si>
    <t xml:space="preserve">Puesta en marcha de la Estrategia de Alianzas Multiactor para el Desarrollo Sostenible </t>
  </si>
  <si>
    <t>Sector público, sector privado, cooperación internacional, sociedad civil y Academia.</t>
  </si>
  <si>
    <t>Proyecto de alto impacto implementado en el marco de la Estrategia de Alianzas Multiactor para el Desarrollo Sostenible.</t>
  </si>
  <si>
    <t>Proyecto implementado</t>
  </si>
  <si>
    <t xml:space="preserve">Formular un proyecto de alto impacto en el marco de la Estrategia de Alianzas Multiactor para el Desarrollo Sostenible </t>
  </si>
  <si>
    <t xml:space="preserve">Coordinar los espacios de articulación con los actores que implementan el proyecto de alto impacto en el marco de la Estrategia de Alianzas Multiactor para el Desarrollo Sostenible </t>
  </si>
  <si>
    <t>Proyecto formulado</t>
  </si>
  <si>
    <t>Listados de Asistencia
Actas de las reuniones
Informes de seguimiento a campo (en los casos que sea viable)</t>
  </si>
  <si>
    <t>ALI-121</t>
  </si>
  <si>
    <t>ALI-221</t>
  </si>
  <si>
    <t>ALI-321</t>
  </si>
  <si>
    <t>ALI-421</t>
  </si>
  <si>
    <t>ALI-521</t>
  </si>
  <si>
    <t>ALI-621</t>
  </si>
  <si>
    <t>ALI-721</t>
  </si>
  <si>
    <t>ALI-821</t>
  </si>
  <si>
    <t>ALI-921</t>
  </si>
  <si>
    <t>Cofinanciación de Proyectos de Cooperación Internacionalcon recursos de Contrapartida Nacional alineados con la ENCI.</t>
  </si>
  <si>
    <t>Invitaciones a posibles convinientes, conceptos del equipo técnico que acompaña la formulación del proyecto, Proyectos formulados, Actas del Comité de Contrapartida Nacional</t>
  </si>
  <si>
    <t>Suscribir los convenios que formalizan los proyectos</t>
  </si>
  <si>
    <t>Gestión contractual y convenios suscritos</t>
  </si>
  <si>
    <t>Supervisar la ejecución de los convenios.</t>
  </si>
  <si>
    <t>Dinamización del Sistema Nacional de Cooperación Internacional</t>
  </si>
  <si>
    <t>Direccionamiento Estratégico, Preparación y Formulación, Identificación y Priorización, Implementación y Seguimiento</t>
  </si>
  <si>
    <t xml:space="preserve">Redes regionales de cooperación activas
</t>
  </si>
  <si>
    <t>Establecer cuatro Mesas Técnicas de trabajo entre las autoridades locales, equipo técnico de las RAP u otros actores locales claves y APC-Colombia, para la gestión conjunta de cooperación internacional.</t>
  </si>
  <si>
    <t>Soportes de sesiones de trabajo</t>
  </si>
  <si>
    <t>Desarrollar cuatro ejercicios de priorización conjunta y gestión ante cooperantes, con las RAP u otros actores locales claves.</t>
  </si>
  <si>
    <t>Soportes de la gestión ante cooperantes (fichas de proyectos, reuniones con cooperantes, etc)</t>
  </si>
  <si>
    <t xml:space="preserve">Instancias del SNCI instaladas. </t>
  </si>
  <si>
    <t xml:space="preserve">Planear y llevar a cabo la primera sesión del Comité Directivo del SNCI (Instancia Estratégica) </t>
  </si>
  <si>
    <t>Acta de la reunión del Comité Directivo</t>
  </si>
  <si>
    <t>Planear y llevar a cabo dos sesiones del Comité Programático del SNCI (Encuentros del Sistema)</t>
  </si>
  <si>
    <t>Memorias de los Comités Programáticos del SNCI</t>
  </si>
  <si>
    <t>Formulación y seguimiento a los planes sectoriales y territoriales de cooperación internacional</t>
  </si>
  <si>
    <t>Entidades Nacionales, Autoridades Locales, Cooperantes</t>
  </si>
  <si>
    <t>Nuevos planes de trabajo formulados en el marco de la ENCI 2019-2022.</t>
  </si>
  <si>
    <t>Realizar talleres con autoridades locales y entidades nacionales para la formulación de nuevos planes de trabajo de cooperación internacional</t>
  </si>
  <si>
    <t>Formatos Planes de Trabajo</t>
  </si>
  <si>
    <t>Planes de Trabajo 2019 y 2020 con seguimiento en su implementación</t>
  </si>
  <si>
    <t xml:space="preserve">Hacer seguimiento a los planes de trabajo de cooperación internacional formulados en 2019 y 2020 </t>
  </si>
  <si>
    <t>Formatos Planes de Trabajo con seguimiento</t>
  </si>
  <si>
    <t>Coordinar espacios de diálogo con cooperantes, para presentar los resultados de los ejercicios de priorización de necesidades de CI sectoriales y territoriales.</t>
  </si>
  <si>
    <t>Soportes de los espacios de diálogo (Listas de asistencia, Agenda de las mesas, memorias)</t>
  </si>
  <si>
    <t>12/31/2021</t>
  </si>
  <si>
    <t>Dirección General - Gestión de Comunicaciones</t>
  </si>
  <si>
    <t>Dirección General - Control Interno</t>
  </si>
  <si>
    <t>Dirección General - Planeación</t>
  </si>
  <si>
    <t>Dirección General - Jurídica</t>
  </si>
  <si>
    <t>(Monto de recursos alineados a las prioridades definidas / monto total de la cooperación registrada) * 100</t>
  </si>
  <si>
    <t>(Número de acciones cumplidas / Número total de acciones para la puesta en marcha de la plataforma) * 100</t>
  </si>
  <si>
    <t>Delia Alexandra Rodríguez</t>
  </si>
  <si>
    <t>Rafael Parrado Sandoval</t>
  </si>
  <si>
    <t>(Número de actividades ejecutadas/ Número de actividades programadas) * 100</t>
  </si>
  <si>
    <t>(Número total de eventos en que el Portafolio Unificado de Oferta fue presentado en el periodo / Número total de eventos con socios sostenidos en el periodo) * 100</t>
  </si>
  <si>
    <t>(No. de actividades ejecutadas / No. de actividades programadas) * 100</t>
  </si>
  <si>
    <t>Myriam Escallón</t>
  </si>
  <si>
    <t>Daniel Rodríguez
Myriam Escallón</t>
  </si>
  <si>
    <t>Carta de remisión del portafolio</t>
  </si>
  <si>
    <t>Formato de monitoreo de los proyectos en ejecución según corresponda</t>
  </si>
  <si>
    <t xml:space="preserve"> Formato cierre según corresponda</t>
  </si>
  <si>
    <t>Fichas de formulación de Proyectos</t>
  </si>
  <si>
    <t>Formatos de monitoreo o informes de avances</t>
  </si>
  <si>
    <t>Formato de monitoreo de los proyectos en ejecución según corresponda.</t>
  </si>
  <si>
    <t>Formato cierre según corresponda.</t>
  </si>
  <si>
    <t>Actas y fichas de proyectos según corresponda</t>
  </si>
  <si>
    <t>Matriz de programación</t>
  </si>
  <si>
    <t>Elaborar el documento del Programa de Convocatorias entregado a planeación</t>
  </si>
  <si>
    <t>Documentos de avance en la elaboración del programa de convocatorias. (Entregado a planeación)</t>
  </si>
  <si>
    <t>CONTROL DE CAMBIOS PLAN DE ACCIÓN INSTITUCIONAL 2021 APC-COLOMBIA</t>
  </si>
  <si>
    <t>VERSIÓN</t>
  </si>
  <si>
    <t>Creación del plan para la vigencia 2021</t>
  </si>
  <si>
    <t>DIRECCIÓN O PROCESO SOLICITANTE / CAMBIOS INTRODUCIDOS</t>
  </si>
  <si>
    <r>
      <rPr>
        <b/>
        <sz val="11"/>
        <color theme="1"/>
        <rFont val="Calibri"/>
        <family val="2"/>
        <scheme val="minor"/>
      </rPr>
      <t>Dirección de Oferta:</t>
    </r>
    <r>
      <rPr>
        <sz val="11"/>
        <color theme="1"/>
        <rFont val="Calibri"/>
        <family val="2"/>
        <scheme val="minor"/>
      </rPr>
      <t xml:space="preserve">
1. Ajuste en el presupuesto de la actividad “Ejecutar y hacer seguimiento a proyectos de CSS y Tr, implementados bajo el MAV” del entregable nuevos socios de África a $454.000.000.
2. Se ajusta el presupuesto de actividad y entregable de Alianzas / Contribuciones a $10.526.500.000.
3. Se ajusta el presupuesto de la actividad y entregable de ejecución de actividades a $1.031.349.323.
4. Cambio de responsable de actividades a cargo de Fernando Jinete para Myriam Escallón.
5. Ampliar a la fecha final de la actividad “Entregar el documento final de consultoría para la actualización de la Caja de Herramientas para la CSS hasta el 15/02/2021.
6. Ajustes en la denominación de evidencias de actividades de 6 entregables. 
</t>
    </r>
    <r>
      <rPr>
        <b/>
        <sz val="11"/>
        <color theme="1"/>
        <rFont val="Calibri"/>
        <family val="2"/>
        <scheme val="minor"/>
      </rPr>
      <t>Dirección de Demanda:</t>
    </r>
    <r>
      <rPr>
        <sz val="11"/>
        <color theme="1"/>
        <rFont val="Calibri"/>
        <family val="2"/>
        <scheme val="minor"/>
      </rPr>
      <t xml:space="preserve">
1. Se ajusta programación de metas trimestrales, de manera acumulada, del indicador Documentos de análisis así: De 1-2-2-2 a 1-3-5-7 cada trimestre
2. Ajustar el nombre del programa APC-te proyecta a programa de convocatorias.
3. Se cambia el responsable de actividad a cargo de Jonathan Murillo por Diego Ochoa.
</t>
    </r>
    <r>
      <rPr>
        <b/>
        <sz val="11"/>
        <color theme="1"/>
        <rFont val="Calibri"/>
        <family val="2"/>
        <scheme val="minor"/>
      </rPr>
      <t>Proceso Gestión de Tecnologías de la Información:</t>
    </r>
    <r>
      <rPr>
        <sz val="11"/>
        <color theme="1"/>
        <rFont val="Calibri"/>
        <family val="2"/>
        <scheme val="minor"/>
      </rPr>
      <t xml:space="preserve">
Se ajusta programación de metas trimestrales, de manera acumulada, del indicador avance en la implementación del SGSI así: De 25-25-25-25 a 25-50-75-100 cada trimestre.
</t>
    </r>
    <r>
      <rPr>
        <b/>
        <sz val="11"/>
        <color theme="1"/>
        <rFont val="Calibri"/>
        <family val="2"/>
        <scheme val="minor"/>
      </rPr>
      <t>Proceso Evaluación, Control y Mejora:</t>
    </r>
    <r>
      <rPr>
        <sz val="11"/>
        <color theme="1"/>
        <rFont val="Calibri"/>
        <family val="2"/>
        <scheme val="minor"/>
      </rPr>
      <t xml:space="preserve">
Se ajusta fechas de inicio de las actividades 2 y 3 al 04/01/2021.
</t>
    </r>
    <r>
      <rPr>
        <b/>
        <sz val="11"/>
        <color theme="1"/>
        <rFont val="Calibri"/>
        <family val="2"/>
        <scheme val="minor"/>
      </rPr>
      <t>Dirección de Coordinación Interinstitucional:</t>
    </r>
    <r>
      <rPr>
        <sz val="11"/>
        <color theme="1"/>
        <rFont val="Calibri"/>
        <family val="2"/>
        <scheme val="minor"/>
      </rPr>
      <t xml:space="preserve">
1. Se ajustan fechas de 2 actividades del Entregable de Contrapartidas, así: La 1era actividad se amplía la fecha fin del 31/03/2021 al 15/07/2021, la 2da actividad se ajusta fecha inicio y fin del 02/01/2021 al 30/06/2021 a 01/03/2021 al 15/07/2021.
2. Se cambia el responsable de contrapartidas de Clara Leal a Alexandra Rodríguez.
3. Se cambia el responsable de actividades a cargo de María Alejandra Mateus Y Laura Cadavid por Rafael Parrado.
4. Para la actividad "Planear y llevar a cabo la primera sesión del Comité Directivo del SNCI (Instancia Estratégica)" del Entregable Dinamización del SNCI, ampliar la fecha fin hasta el 15/12/2021.
5. Para la actividad "Virtualizar los contenidos del diplomado de cooperación internacional" del Entregable Fortalecimiento de capacidades en gestión de CI, ampliar la fecha fin hasta el 15/09/2021
</t>
    </r>
  </si>
  <si>
    <t>Se actualiza el Plan de Acción Institucional 2021, incorporando ajustes aprobados en las sesiones del 21 de abril y 23 de junio de 2021 del Comité Institucional de Gestión y Desempeño.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</si>
</sst>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&quot;$&quot;\ * #,##0_-;\-&quot;$&quot;\ * #,##0_-;_-&quot;$&quot;\ * &quot;-&quot;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0.0%"/>
    <numFmt numFmtId="167" formatCode="&quot;$&quot;#,##0"/>
    <numFmt numFmtId="168" formatCode="_-&quot;$&quot;* #,##0.00_-;\-&quot;$&quot;* #,##0.00_-;_-&quot;$&quot;* &quot;-&quot;??_-;_-@"/>
    <numFmt numFmtId="169" formatCode="d/m/yyyy"/>
    <numFmt numFmtId="170" formatCode="_-&quot;$&quot;* #,##0_-;\-&quot;$&quot;* #,##0_-;_-&quot;$&quot;* &quot;-&quot;??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6"/>
      <color rgb="FF000000"/>
      <name val="Arial Narrow"/>
      <family val="2"/>
    </font>
    <font>
      <b/>
      <sz val="12"/>
      <color rgb="FFFFFFFF"/>
      <name val="Arial Narrow"/>
      <family val="2"/>
    </font>
    <font>
      <b/>
      <sz val="10"/>
      <color rgb="FFFFFFFF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2"/>
      <color theme="0"/>
      <name val="Arial Narrow"/>
      <family val="2"/>
    </font>
    <font>
      <b/>
      <sz val="36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2"/>
      <color rgb="FFFF0000"/>
      <name val="Arial Narrow"/>
      <family val="2"/>
    </font>
    <font>
      <sz val="12"/>
      <color rgb="FF000000"/>
      <name val="Arial Narrow"/>
      <family val="2"/>
    </font>
    <font>
      <sz val="10"/>
      <color rgb="FFFF0000"/>
      <name val="Arial Narrow"/>
      <family val="2"/>
    </font>
    <font>
      <sz val="14"/>
      <color rgb="FFFF0000"/>
      <name val="Arial Narrow"/>
      <family val="2"/>
    </font>
    <font>
      <sz val="12"/>
      <color rgb="FF00B050"/>
      <name val="Arial Narrow"/>
      <family val="2"/>
    </font>
    <font>
      <sz val="11"/>
      <color rgb="FFFF0000"/>
      <name val="Calibri"/>
      <family val="2"/>
      <scheme val="minor"/>
    </font>
    <font>
      <b/>
      <sz val="12"/>
      <color rgb="FF00B050"/>
      <name val="Arial Narrow"/>
      <family val="2"/>
    </font>
    <font>
      <b/>
      <sz val="11"/>
      <color theme="9" tint="-0.499984740745262"/>
      <name val="Calibri"/>
      <family val="2"/>
      <scheme val="minor"/>
    </font>
    <font>
      <sz val="12"/>
      <color theme="5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 Narrow"/>
      <family val="2"/>
    </font>
    <font>
      <sz val="8"/>
      <color rgb="FFFF000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0070C0"/>
        <bgColor rgb="FF2F5496"/>
      </patternFill>
    </fill>
    <fill>
      <patternFill patternType="solid">
        <fgColor theme="7"/>
        <bgColor rgb="FF2F5496"/>
      </patternFill>
    </fill>
    <fill>
      <patternFill patternType="solid">
        <fgColor rgb="FFFFC000"/>
        <bgColor rgb="FF2F549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</fills>
  <borders count="6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thin">
        <color theme="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09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11" fillId="5" borderId="25" xfId="0" applyFont="1" applyFill="1" applyBorder="1" applyAlignment="1">
      <alignment horizontal="center" vertical="center" wrapText="1" readingOrder="1"/>
    </xf>
    <xf numFmtId="0" fontId="10" fillId="5" borderId="2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textRotation="90" wrapText="1" readingOrder="1"/>
    </xf>
    <xf numFmtId="0" fontId="12" fillId="6" borderId="11" xfId="0" applyFont="1" applyFill="1" applyBorder="1" applyAlignment="1">
      <alignment horizontal="center" vertical="center" textRotation="90" wrapText="1"/>
    </xf>
    <xf numFmtId="0" fontId="16" fillId="0" borderId="25" xfId="0" applyFont="1" applyFill="1" applyBorder="1" applyAlignment="1">
      <alignment horizontal="center" vertical="center" wrapText="1"/>
    </xf>
    <xf numFmtId="165" fontId="16" fillId="0" borderId="25" xfId="2" applyFont="1" applyFill="1" applyBorder="1" applyAlignment="1">
      <alignment horizontal="right" vertical="center" wrapText="1"/>
    </xf>
    <xf numFmtId="14" fontId="16" fillId="0" borderId="25" xfId="0" applyNumberFormat="1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horizontal="left" vertical="center" wrapText="1"/>
    </xf>
    <xf numFmtId="9" fontId="16" fillId="0" borderId="25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textRotation="90" wrapText="1"/>
    </xf>
    <xf numFmtId="0" fontId="16" fillId="0" borderId="25" xfId="0" applyFont="1" applyFill="1" applyBorder="1" applyAlignment="1">
      <alignment horizontal="center" vertical="center" textRotation="255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9" fontId="16" fillId="0" borderId="25" xfId="1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10" borderId="29" xfId="0" applyFont="1" applyFill="1" applyBorder="1" applyAlignment="1">
      <alignment horizontal="center" vertical="center" wrapText="1"/>
    </xf>
    <xf numFmtId="0" fontId="4" fillId="10" borderId="29" xfId="0" applyFont="1" applyFill="1" applyBorder="1" applyAlignment="1">
      <alignment horizontal="left" vertical="center" wrapText="1"/>
    </xf>
    <xf numFmtId="167" fontId="4" fillId="10" borderId="29" xfId="3" applyNumberFormat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textRotation="90" wrapText="1"/>
    </xf>
    <xf numFmtId="0" fontId="4" fillId="0" borderId="29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left" vertical="center" wrapText="1"/>
    </xf>
    <xf numFmtId="167" fontId="4" fillId="10" borderId="7" xfId="3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textRotation="90" wrapText="1"/>
    </xf>
    <xf numFmtId="0" fontId="4" fillId="10" borderId="7" xfId="1" applyNumberFormat="1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10" borderId="25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9" fontId="20" fillId="10" borderId="25" xfId="0" applyNumberFormat="1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14" fontId="20" fillId="0" borderId="25" xfId="0" applyNumberFormat="1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9" fontId="20" fillId="0" borderId="25" xfId="0" applyNumberFormat="1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165" fontId="16" fillId="0" borderId="11" xfId="2" applyFont="1" applyFill="1" applyBorder="1" applyAlignment="1">
      <alignment horizontal="right" vertical="center" wrapText="1"/>
    </xf>
    <xf numFmtId="9" fontId="16" fillId="0" borderId="11" xfId="0" applyNumberFormat="1" applyFont="1" applyFill="1" applyBorder="1" applyAlignment="1">
      <alignment horizontal="center" vertical="center" wrapText="1"/>
    </xf>
    <xf numFmtId="14" fontId="16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textRotation="90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8" fillId="0" borderId="25" xfId="0" applyFont="1" applyBorder="1" applyAlignment="1">
      <alignment horizontal="center" vertical="center" wrapText="1"/>
    </xf>
    <xf numFmtId="167" fontId="18" fillId="10" borderId="25" xfId="3" applyNumberFormat="1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textRotation="90" wrapText="1"/>
    </xf>
    <xf numFmtId="0" fontId="22" fillId="0" borderId="25" xfId="0" applyFont="1" applyFill="1" applyBorder="1" applyAlignment="1">
      <alignment horizontal="center" vertical="center" wrapText="1"/>
    </xf>
    <xf numFmtId="165" fontId="22" fillId="0" borderId="25" xfId="2" applyFont="1" applyFill="1" applyBorder="1" applyAlignment="1">
      <alignment horizontal="right" vertical="center" wrapText="1"/>
    </xf>
    <xf numFmtId="165" fontId="22" fillId="11" borderId="25" xfId="2" applyFont="1" applyFill="1" applyBorder="1" applyAlignment="1">
      <alignment horizontal="right" vertical="center" wrapText="1"/>
    </xf>
    <xf numFmtId="0" fontId="22" fillId="8" borderId="25" xfId="0" applyFont="1" applyFill="1" applyBorder="1" applyAlignment="1">
      <alignment horizontal="center" vertical="center" wrapText="1"/>
    </xf>
    <xf numFmtId="165" fontId="22" fillId="8" borderId="25" xfId="2" applyFont="1" applyFill="1" applyBorder="1" applyAlignment="1">
      <alignment horizontal="right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4" fillId="10" borderId="28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10" borderId="25" xfId="0" applyFont="1" applyFill="1" applyBorder="1" applyAlignment="1">
      <alignment horizontal="left" vertical="center" wrapText="1"/>
    </xf>
    <xf numFmtId="0" fontId="4" fillId="12" borderId="25" xfId="0" applyFont="1" applyFill="1" applyBorder="1" applyAlignment="1">
      <alignment horizontal="center" vertical="center" wrapText="1"/>
    </xf>
    <xf numFmtId="0" fontId="0" fillId="5" borderId="0" xfId="0" applyFill="1"/>
    <xf numFmtId="0" fontId="23" fillId="13" borderId="0" xfId="0" applyFont="1" applyFill="1"/>
    <xf numFmtId="9" fontId="0" fillId="0" borderId="0" xfId="0" applyNumberFormat="1"/>
    <xf numFmtId="0" fontId="25" fillId="15" borderId="0" xfId="0" applyFont="1" applyFill="1"/>
    <xf numFmtId="0" fontId="0" fillId="9" borderId="0" xfId="0" applyFill="1"/>
    <xf numFmtId="10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16" fillId="0" borderId="25" xfId="2" applyFont="1" applyFill="1" applyBorder="1" applyAlignment="1">
      <alignment horizontal="right" vertical="center" wrapText="1"/>
    </xf>
    <xf numFmtId="9" fontId="16" fillId="0" borderId="25" xfId="0" applyNumberFormat="1" applyFont="1" applyFill="1" applyBorder="1" applyAlignment="1">
      <alignment horizontal="center" vertical="center" wrapText="1"/>
    </xf>
    <xf numFmtId="9" fontId="16" fillId="0" borderId="25" xfId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9" fontId="16" fillId="0" borderId="11" xfId="0" applyNumberFormat="1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textRotation="90" wrapText="1"/>
    </xf>
    <xf numFmtId="0" fontId="11" fillId="5" borderId="25" xfId="0" applyFont="1" applyFill="1" applyBorder="1" applyAlignment="1">
      <alignment horizontal="center" vertical="center" wrapText="1" readingOrder="1"/>
    </xf>
    <xf numFmtId="0" fontId="10" fillId="5" borderId="25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165" fontId="16" fillId="0" borderId="25" xfId="2" applyFont="1" applyFill="1" applyBorder="1" applyAlignment="1">
      <alignment horizontal="right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9" fontId="9" fillId="0" borderId="25" xfId="0" applyNumberFormat="1" applyFont="1" applyBorder="1" applyAlignment="1">
      <alignment horizontal="center" vertical="center" wrapText="1"/>
    </xf>
    <xf numFmtId="10" fontId="9" fillId="0" borderId="25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67" fontId="4" fillId="10" borderId="41" xfId="3" applyNumberFormat="1" applyFont="1" applyFill="1" applyBorder="1" applyAlignment="1">
      <alignment horizontal="center" vertical="center" wrapText="1"/>
    </xf>
    <xf numFmtId="0" fontId="4" fillId="10" borderId="25" xfId="0" applyFont="1" applyFill="1" applyBorder="1" applyAlignment="1">
      <alignment horizontal="center" vertical="center" wrapText="1"/>
    </xf>
    <xf numFmtId="9" fontId="27" fillId="0" borderId="25" xfId="0" applyNumberFormat="1" applyFont="1" applyBorder="1" applyAlignment="1">
      <alignment horizontal="center" vertical="center" wrapText="1"/>
    </xf>
    <xf numFmtId="14" fontId="27" fillId="0" borderId="25" xfId="0" applyNumberFormat="1" applyFont="1" applyFill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167" fontId="16" fillId="10" borderId="25" xfId="3" applyNumberFormat="1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textRotation="90" wrapText="1"/>
    </xf>
    <xf numFmtId="0" fontId="16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 readingOrder="1"/>
    </xf>
    <xf numFmtId="0" fontId="10" fillId="5" borderId="25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textRotation="90" wrapText="1"/>
    </xf>
    <xf numFmtId="9" fontId="16" fillId="0" borderId="11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165" fontId="16" fillId="0" borderId="25" xfId="2" applyFont="1" applyFill="1" applyBorder="1" applyAlignment="1">
      <alignment horizontal="right" vertical="center" wrapText="1"/>
    </xf>
    <xf numFmtId="9" fontId="16" fillId="0" borderId="25" xfId="0" applyNumberFormat="1" applyFont="1" applyFill="1" applyBorder="1" applyAlignment="1">
      <alignment horizontal="center" vertical="center" wrapText="1"/>
    </xf>
    <xf numFmtId="9" fontId="16" fillId="0" borderId="25" xfId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10" borderId="21" xfId="0" applyFont="1" applyFill="1" applyBorder="1" applyAlignment="1">
      <alignment horizontal="center" vertical="center" wrapText="1"/>
    </xf>
    <xf numFmtId="167" fontId="4" fillId="10" borderId="25" xfId="3" applyNumberFormat="1" applyFont="1" applyFill="1" applyBorder="1" applyAlignment="1">
      <alignment horizontal="center" vertical="center" wrapText="1"/>
    </xf>
    <xf numFmtId="9" fontId="4" fillId="10" borderId="25" xfId="0" applyNumberFormat="1" applyFont="1" applyFill="1" applyBorder="1" applyAlignment="1">
      <alignment horizontal="center" vertical="center" wrapText="1"/>
    </xf>
    <xf numFmtId="167" fontId="4" fillId="10" borderId="0" xfId="3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9" fontId="4" fillId="10" borderId="21" xfId="0" applyNumberFormat="1" applyFont="1" applyFill="1" applyBorder="1" applyAlignment="1">
      <alignment horizontal="center" vertical="center" wrapText="1"/>
    </xf>
    <xf numFmtId="14" fontId="4" fillId="10" borderId="25" xfId="0" applyNumberFormat="1" applyFont="1" applyFill="1" applyBorder="1" applyAlignment="1">
      <alignment horizontal="center" vertical="center" wrapText="1"/>
    </xf>
    <xf numFmtId="167" fontId="4" fillId="10" borderId="25" xfId="3" applyNumberFormat="1" applyFont="1" applyFill="1" applyBorder="1" applyAlignment="1">
      <alignment horizontal="center" vertical="center" wrapText="1"/>
    </xf>
    <xf numFmtId="0" fontId="4" fillId="10" borderId="25" xfId="0" applyFont="1" applyFill="1" applyBorder="1" applyAlignment="1">
      <alignment horizontal="center" vertical="center" wrapText="1"/>
    </xf>
    <xf numFmtId="9" fontId="4" fillId="10" borderId="25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9" fillId="9" borderId="44" xfId="0" applyFont="1" applyFill="1" applyBorder="1" applyAlignment="1">
      <alignment vertical="center" wrapText="1"/>
    </xf>
    <xf numFmtId="0" fontId="19" fillId="10" borderId="25" xfId="0" applyFont="1" applyFill="1" applyBorder="1" applyAlignment="1">
      <alignment horizontal="center" vertical="center" wrapText="1"/>
    </xf>
    <xf numFmtId="0" fontId="19" fillId="10" borderId="2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14" fontId="31" fillId="0" borderId="11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9" fontId="16" fillId="0" borderId="25" xfId="0" applyNumberFormat="1" applyFont="1" applyFill="1" applyBorder="1" applyAlignment="1">
      <alignment horizontal="center" vertical="center" wrapText="1"/>
    </xf>
    <xf numFmtId="9" fontId="16" fillId="0" borderId="25" xfId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1" fontId="16" fillId="0" borderId="25" xfId="1" applyNumberFormat="1" applyFont="1" applyFill="1" applyBorder="1" applyAlignment="1">
      <alignment horizontal="center" vertical="center" wrapText="1"/>
    </xf>
    <xf numFmtId="10" fontId="16" fillId="0" borderId="25" xfId="0" applyNumberFormat="1" applyFont="1" applyFill="1" applyBorder="1" applyAlignment="1">
      <alignment horizontal="center" vertical="center" wrapText="1"/>
    </xf>
    <xf numFmtId="9" fontId="27" fillId="10" borderId="25" xfId="0" applyNumberFormat="1" applyFont="1" applyFill="1" applyBorder="1" applyAlignment="1">
      <alignment horizontal="center" vertical="center" wrapText="1"/>
    </xf>
    <xf numFmtId="9" fontId="4" fillId="10" borderId="25" xfId="0" applyNumberFormat="1" applyFont="1" applyFill="1" applyBorder="1" applyAlignment="1">
      <alignment horizontal="center" vertical="center" wrapText="1"/>
    </xf>
    <xf numFmtId="0" fontId="16" fillId="9" borderId="25" xfId="0" applyFont="1" applyFill="1" applyBorder="1" applyAlignment="1">
      <alignment horizontal="center" vertical="center" wrapText="1"/>
    </xf>
    <xf numFmtId="9" fontId="16" fillId="9" borderId="25" xfId="0" applyNumberFormat="1" applyFont="1" applyFill="1" applyBorder="1" applyAlignment="1">
      <alignment horizontal="center" vertical="center" wrapText="1"/>
    </xf>
    <xf numFmtId="167" fontId="16" fillId="0" borderId="25" xfId="3" applyNumberFormat="1" applyFont="1" applyFill="1" applyBorder="1" applyAlignment="1">
      <alignment horizontal="center" vertical="center" wrapText="1"/>
    </xf>
    <xf numFmtId="165" fontId="16" fillId="0" borderId="25" xfId="2" applyFont="1" applyFill="1" applyBorder="1" applyAlignment="1">
      <alignment horizontal="right" vertical="center" wrapText="1"/>
    </xf>
    <xf numFmtId="9" fontId="16" fillId="0" borderId="25" xfId="0" applyNumberFormat="1" applyFont="1" applyFill="1" applyBorder="1" applyAlignment="1">
      <alignment horizontal="center" vertical="center" wrapText="1"/>
    </xf>
    <xf numFmtId="9" fontId="16" fillId="0" borderId="25" xfId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9" fontId="16" fillId="0" borderId="11" xfId="0" applyNumberFormat="1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textRotation="90" wrapText="1"/>
    </xf>
    <xf numFmtId="0" fontId="11" fillId="5" borderId="25" xfId="0" applyFont="1" applyFill="1" applyBorder="1" applyAlignment="1">
      <alignment horizontal="center" vertical="center" wrapText="1" readingOrder="1"/>
    </xf>
    <xf numFmtId="0" fontId="10" fillId="5" borderId="25" xfId="0" applyFont="1" applyFill="1" applyBorder="1" applyAlignment="1">
      <alignment horizontal="center" vertical="center" wrapText="1"/>
    </xf>
    <xf numFmtId="0" fontId="16" fillId="1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9" fontId="16" fillId="0" borderId="21" xfId="0" applyNumberFormat="1" applyFont="1" applyFill="1" applyBorder="1" applyAlignment="1">
      <alignment horizontal="center" vertical="center" wrapText="1"/>
    </xf>
    <xf numFmtId="165" fontId="16" fillId="0" borderId="11" xfId="2" applyFont="1" applyFill="1" applyBorder="1" applyAlignment="1">
      <alignment horizontal="right" vertical="center" wrapText="1"/>
    </xf>
    <xf numFmtId="165" fontId="16" fillId="0" borderId="21" xfId="2" applyFont="1" applyFill="1" applyBorder="1" applyAlignment="1">
      <alignment horizontal="right" vertical="center" wrapText="1"/>
    </xf>
    <xf numFmtId="0" fontId="4" fillId="0" borderId="25" xfId="0" applyFont="1" applyFill="1" applyBorder="1" applyAlignment="1">
      <alignment horizontal="center" vertical="center" wrapText="1"/>
    </xf>
    <xf numFmtId="9" fontId="27" fillId="0" borderId="25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textRotation="90" wrapText="1"/>
    </xf>
    <xf numFmtId="0" fontId="9" fillId="9" borderId="0" xfId="0" applyFont="1" applyFill="1" applyBorder="1" applyAlignment="1">
      <alignment vertical="center" wrapText="1"/>
    </xf>
    <xf numFmtId="10" fontId="9" fillId="0" borderId="0" xfId="0" applyNumberFormat="1" applyFont="1" applyBorder="1" applyAlignment="1">
      <alignment horizontal="center" vertical="center" wrapText="1"/>
    </xf>
    <xf numFmtId="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9" fontId="16" fillId="0" borderId="0" xfId="0" applyNumberFormat="1" applyFont="1" applyFill="1" applyBorder="1" applyAlignment="1">
      <alignment vertical="center" wrapText="1"/>
    </xf>
    <xf numFmtId="9" fontId="15" fillId="0" borderId="0" xfId="0" applyNumberFormat="1" applyFont="1" applyFill="1" applyBorder="1" applyAlignment="1">
      <alignment vertical="center" wrapText="1"/>
    </xf>
    <xf numFmtId="0" fontId="16" fillId="0" borderId="25" xfId="0" applyFont="1" applyBorder="1" applyAlignment="1">
      <alignment horizontal="center" vertical="center" wrapText="1"/>
    </xf>
    <xf numFmtId="14" fontId="16" fillId="0" borderId="25" xfId="0" applyNumberFormat="1" applyFont="1" applyBorder="1" applyAlignment="1">
      <alignment horizontal="center" vertical="center" wrapText="1"/>
    </xf>
    <xf numFmtId="0" fontId="16" fillId="0" borderId="25" xfId="0" applyFont="1" applyBorder="1" applyAlignment="1">
      <alignment vertical="center" wrapText="1"/>
    </xf>
    <xf numFmtId="1" fontId="16" fillId="0" borderId="25" xfId="0" applyNumberFormat="1" applyFont="1" applyBorder="1" applyAlignment="1">
      <alignment horizontal="center" vertical="center" wrapText="1"/>
    </xf>
    <xf numFmtId="9" fontId="16" fillId="0" borderId="25" xfId="0" applyNumberFormat="1" applyFont="1" applyBorder="1" applyAlignment="1">
      <alignment horizontal="center" vertical="center" wrapText="1"/>
    </xf>
    <xf numFmtId="42" fontId="16" fillId="0" borderId="25" xfId="4" applyFont="1" applyFill="1" applyBorder="1" applyAlignment="1">
      <alignment horizontal="right" vertical="center" wrapText="1"/>
    </xf>
    <xf numFmtId="0" fontId="16" fillId="0" borderId="25" xfId="0" applyFont="1" applyBorder="1" applyAlignment="1">
      <alignment horizontal="center" vertical="center" textRotation="255" wrapText="1"/>
    </xf>
    <xf numFmtId="0" fontId="31" fillId="0" borderId="25" xfId="0" applyFont="1" applyBorder="1" applyAlignment="1">
      <alignment horizontal="center" vertical="center" wrapText="1"/>
    </xf>
    <xf numFmtId="9" fontId="31" fillId="0" borderId="25" xfId="0" applyNumberFormat="1" applyFont="1" applyBorder="1" applyAlignment="1">
      <alignment horizontal="center" vertical="center" wrapText="1"/>
    </xf>
    <xf numFmtId="14" fontId="31" fillId="0" borderId="25" xfId="0" applyNumberFormat="1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14" fontId="27" fillId="0" borderId="25" xfId="0" applyNumberFormat="1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9" fontId="4" fillId="0" borderId="25" xfId="0" applyNumberFormat="1" applyFont="1" applyBorder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 readingOrder="1"/>
    </xf>
    <xf numFmtId="0" fontId="4" fillId="0" borderId="25" xfId="0" applyFont="1" applyBorder="1" applyAlignment="1">
      <alignment horizontal="center" vertical="center" wrapText="1" readingOrder="1"/>
    </xf>
    <xf numFmtId="0" fontId="4" fillId="0" borderId="25" xfId="0" applyFont="1" applyBorder="1" applyAlignment="1">
      <alignment horizontal="left" vertical="center" textRotation="90" wrapText="1"/>
    </xf>
    <xf numFmtId="165" fontId="27" fillId="0" borderId="25" xfId="2" applyFont="1" applyFill="1" applyBorder="1" applyAlignment="1">
      <alignment horizontal="right" vertical="center" wrapText="1"/>
    </xf>
    <xf numFmtId="165" fontId="35" fillId="0" borderId="25" xfId="2" applyFont="1" applyFill="1" applyBorder="1" applyAlignment="1">
      <alignment horizontal="right" vertical="center" wrapText="1"/>
    </xf>
    <xf numFmtId="0" fontId="16" fillId="0" borderId="21" xfId="0" applyFont="1" applyBorder="1" applyAlignment="1">
      <alignment horizontal="center" vertical="center" wrapText="1"/>
    </xf>
    <xf numFmtId="9" fontId="19" fillId="0" borderId="0" xfId="0" applyNumberFormat="1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168" fontId="31" fillId="0" borderId="47" xfId="0" applyNumberFormat="1" applyFont="1" applyBorder="1" applyAlignment="1">
      <alignment horizontal="right" vertical="center" wrapText="1"/>
    </xf>
    <xf numFmtId="9" fontId="31" fillId="0" borderId="47" xfId="0" applyNumberFormat="1" applyFont="1" applyBorder="1" applyAlignment="1">
      <alignment horizontal="center" vertical="center" wrapText="1"/>
    </xf>
    <xf numFmtId="14" fontId="31" fillId="0" borderId="47" xfId="0" applyNumberFormat="1" applyFont="1" applyBorder="1" applyAlignment="1">
      <alignment horizontal="center" vertical="center" wrapText="1"/>
    </xf>
    <xf numFmtId="9" fontId="4" fillId="0" borderId="47" xfId="0" applyNumberFormat="1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14" fontId="4" fillId="0" borderId="47" xfId="0" applyNumberFormat="1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165" fontId="16" fillId="0" borderId="25" xfId="2" applyFont="1" applyFill="1" applyBorder="1" applyAlignment="1">
      <alignment vertical="center" wrapText="1"/>
    </xf>
    <xf numFmtId="9" fontId="31" fillId="0" borderId="51" xfId="0" applyNumberFormat="1" applyFont="1" applyBorder="1" applyAlignment="1">
      <alignment horizontal="center" vertical="center" wrapText="1"/>
    </xf>
    <xf numFmtId="14" fontId="16" fillId="0" borderId="47" xfId="0" applyNumberFormat="1" applyFont="1" applyBorder="1" applyAlignment="1">
      <alignment horizontal="center" vertical="center" wrapText="1"/>
    </xf>
    <xf numFmtId="0" fontId="16" fillId="10" borderId="25" xfId="0" applyFont="1" applyFill="1" applyBorder="1" applyAlignment="1">
      <alignment horizontal="left" vertical="center" wrapText="1"/>
    </xf>
    <xf numFmtId="9" fontId="16" fillId="10" borderId="25" xfId="1" applyFont="1" applyFill="1" applyBorder="1" applyAlignment="1">
      <alignment horizontal="center" vertical="center" wrapText="1"/>
    </xf>
    <xf numFmtId="14" fontId="16" fillId="10" borderId="25" xfId="0" applyNumberFormat="1" applyFont="1" applyFill="1" applyBorder="1" applyAlignment="1">
      <alignment horizontal="center" vertical="center" wrapText="1"/>
    </xf>
    <xf numFmtId="0" fontId="16" fillId="10" borderId="21" xfId="0" applyFont="1" applyFill="1" applyBorder="1" applyAlignment="1">
      <alignment horizontal="left" vertical="center" wrapText="1"/>
    </xf>
    <xf numFmtId="165" fontId="16" fillId="0" borderId="21" xfId="2" applyFont="1" applyFill="1" applyBorder="1" applyAlignment="1">
      <alignment vertical="center" wrapText="1"/>
    </xf>
    <xf numFmtId="9" fontId="16" fillId="10" borderId="21" xfId="1" applyFont="1" applyFill="1" applyBorder="1" applyAlignment="1">
      <alignment horizontal="center" vertical="center" wrapText="1"/>
    </xf>
    <xf numFmtId="0" fontId="16" fillId="10" borderId="11" xfId="0" applyFont="1" applyFill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47" xfId="0" applyFont="1" applyBorder="1" applyAlignment="1">
      <alignment horizontal="center" vertical="center" wrapText="1"/>
    </xf>
    <xf numFmtId="168" fontId="31" fillId="0" borderId="48" xfId="0" applyNumberFormat="1" applyFont="1" applyBorder="1" applyAlignment="1">
      <alignment horizontal="right" vertical="center" wrapText="1"/>
    </xf>
    <xf numFmtId="9" fontId="31" fillId="0" borderId="48" xfId="0" applyNumberFormat="1" applyFont="1" applyBorder="1" applyAlignment="1">
      <alignment horizontal="center" vertical="center" wrapText="1"/>
    </xf>
    <xf numFmtId="14" fontId="31" fillId="0" borderId="48" xfId="0" applyNumberFormat="1" applyFont="1" applyBorder="1" applyAlignment="1">
      <alignment horizontal="center" vertical="center" wrapText="1"/>
    </xf>
    <xf numFmtId="0" fontId="16" fillId="10" borderId="10" xfId="0" applyFont="1" applyFill="1" applyBorder="1" applyAlignment="1">
      <alignment horizontal="left" vertical="center" wrapText="1"/>
    </xf>
    <xf numFmtId="165" fontId="16" fillId="0" borderId="10" xfId="2" applyFont="1" applyFill="1" applyBorder="1" applyAlignment="1">
      <alignment vertical="center" wrapText="1"/>
    </xf>
    <xf numFmtId="9" fontId="16" fillId="10" borderId="10" xfId="1" applyFont="1" applyFill="1" applyBorder="1" applyAlignment="1">
      <alignment horizontal="center" vertical="center" wrapText="1"/>
    </xf>
    <xf numFmtId="14" fontId="16" fillId="10" borderId="10" xfId="0" applyNumberFormat="1" applyFont="1" applyFill="1" applyBorder="1" applyAlignment="1">
      <alignment horizontal="center" vertical="center" wrapText="1"/>
    </xf>
    <xf numFmtId="168" fontId="31" fillId="0" borderId="25" xfId="0" applyNumberFormat="1" applyFont="1" applyFill="1" applyBorder="1" applyAlignment="1">
      <alignment horizontal="right" vertical="center" wrapText="1"/>
    </xf>
    <xf numFmtId="0" fontId="31" fillId="0" borderId="25" xfId="0" applyFont="1" applyFill="1" applyBorder="1" applyAlignment="1">
      <alignment horizontal="center" vertical="center" wrapText="1"/>
    </xf>
    <xf numFmtId="169" fontId="31" fillId="0" borderId="25" xfId="0" applyNumberFormat="1" applyFont="1" applyFill="1" applyBorder="1" applyAlignment="1">
      <alignment horizontal="center" vertical="center" wrapText="1"/>
    </xf>
    <xf numFmtId="169" fontId="16" fillId="0" borderId="25" xfId="0" applyNumberFormat="1" applyFont="1" applyFill="1" applyBorder="1" applyAlignment="1">
      <alignment horizontal="center" vertical="center" wrapText="1"/>
    </xf>
    <xf numFmtId="168" fontId="31" fillId="0" borderId="50" xfId="0" applyNumberFormat="1" applyFont="1" applyBorder="1" applyAlignment="1">
      <alignment horizontal="right" vertical="center" wrapText="1"/>
    </xf>
    <xf numFmtId="0" fontId="31" fillId="0" borderId="50" xfId="0" applyFont="1" applyBorder="1" applyAlignment="1">
      <alignment horizontal="center" vertical="center" wrapText="1"/>
    </xf>
    <xf numFmtId="9" fontId="31" fillId="0" borderId="50" xfId="0" applyNumberFormat="1" applyFont="1" applyBorder="1" applyAlignment="1">
      <alignment horizontal="center" vertical="center" wrapText="1"/>
    </xf>
    <xf numFmtId="14" fontId="31" fillId="0" borderId="50" xfId="0" applyNumberFormat="1" applyFont="1" applyBorder="1" applyAlignment="1">
      <alignment horizontal="center" vertical="center" wrapText="1"/>
    </xf>
    <xf numFmtId="14" fontId="16" fillId="0" borderId="21" xfId="0" applyNumberFormat="1" applyFont="1" applyFill="1" applyBorder="1" applyAlignment="1">
      <alignment horizontal="center" vertical="center" wrapText="1"/>
    </xf>
    <xf numFmtId="168" fontId="16" fillId="0" borderId="25" xfId="0" applyNumberFormat="1" applyFont="1" applyFill="1" applyBorder="1" applyAlignment="1">
      <alignment horizontal="right" vertical="center" wrapText="1"/>
    </xf>
    <xf numFmtId="170" fontId="16" fillId="0" borderId="25" xfId="2" applyNumberFormat="1" applyFont="1" applyFill="1" applyBorder="1" applyAlignment="1">
      <alignment horizontal="right" vertical="center" wrapText="1"/>
    </xf>
    <xf numFmtId="14" fontId="16" fillId="0" borderId="56" xfId="0" applyNumberFormat="1" applyFont="1" applyBorder="1" applyAlignment="1">
      <alignment horizontal="center" vertical="center" wrapText="1"/>
    </xf>
    <xf numFmtId="14" fontId="16" fillId="0" borderId="14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textRotation="255" wrapText="1"/>
    </xf>
    <xf numFmtId="9" fontId="16" fillId="0" borderId="47" xfId="0" applyNumberFormat="1" applyFont="1" applyBorder="1" applyAlignment="1">
      <alignment horizontal="center" vertical="center" wrapText="1"/>
    </xf>
    <xf numFmtId="9" fontId="16" fillId="0" borderId="51" xfId="0" applyNumberFormat="1" applyFont="1" applyBorder="1" applyAlignment="1">
      <alignment horizontal="center" vertical="center" wrapText="1"/>
    </xf>
    <xf numFmtId="168" fontId="16" fillId="0" borderId="47" xfId="0" applyNumberFormat="1" applyFont="1" applyBorder="1" applyAlignment="1">
      <alignment horizontal="right" vertical="center" wrapText="1"/>
    </xf>
    <xf numFmtId="165" fontId="16" fillId="0" borderId="25" xfId="2" applyFont="1" applyFill="1" applyBorder="1" applyAlignment="1">
      <alignment horizontal="right" vertical="center" wrapText="1"/>
    </xf>
    <xf numFmtId="0" fontId="4" fillId="18" borderId="0" xfId="0" applyFont="1" applyFill="1" applyBorder="1" applyAlignment="1">
      <alignment horizontal="center" vertical="center" wrapText="1"/>
    </xf>
    <xf numFmtId="0" fontId="4" fillId="18" borderId="29" xfId="0" applyFont="1" applyFill="1" applyBorder="1" applyAlignment="1">
      <alignment horizontal="center" vertical="center" wrapText="1"/>
    </xf>
    <xf numFmtId="0" fontId="4" fillId="18" borderId="7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165" fontId="16" fillId="0" borderId="25" xfId="2" applyFont="1" applyFill="1" applyBorder="1" applyAlignment="1">
      <alignment horizontal="right" vertical="center" wrapText="1"/>
    </xf>
    <xf numFmtId="9" fontId="16" fillId="0" borderId="25" xfId="0" applyNumberFormat="1" applyFont="1" applyFill="1" applyBorder="1" applyAlignment="1">
      <alignment horizontal="center" vertical="center" wrapText="1"/>
    </xf>
    <xf numFmtId="9" fontId="16" fillId="0" borderId="25" xfId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31" fillId="0" borderId="47" xfId="0" applyFont="1" applyFill="1" applyBorder="1" applyAlignment="1">
      <alignment horizontal="center" vertical="center" wrapText="1"/>
    </xf>
    <xf numFmtId="0" fontId="31" fillId="0" borderId="48" xfId="0" applyFont="1" applyFill="1" applyBorder="1" applyAlignment="1">
      <alignment horizontal="center" vertical="center" wrapText="1"/>
    </xf>
    <xf numFmtId="1" fontId="16" fillId="0" borderId="2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 readingOrder="1"/>
    </xf>
    <xf numFmtId="0" fontId="10" fillId="5" borderId="25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textRotation="90" wrapText="1"/>
    </xf>
    <xf numFmtId="0" fontId="12" fillId="6" borderId="10" xfId="0" applyFont="1" applyFill="1" applyBorder="1" applyAlignment="1">
      <alignment horizontal="center" vertical="center" textRotation="90" wrapText="1"/>
    </xf>
    <xf numFmtId="0" fontId="9" fillId="3" borderId="21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textRotation="90" wrapText="1"/>
    </xf>
    <xf numFmtId="0" fontId="12" fillId="6" borderId="26" xfId="0" applyFont="1" applyFill="1" applyBorder="1" applyAlignment="1">
      <alignment horizontal="center" vertical="center" textRotation="90" wrapText="1"/>
    </xf>
    <xf numFmtId="0" fontId="9" fillId="7" borderId="27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30" xfId="0" applyFont="1" applyFill="1" applyBorder="1" applyAlignment="1">
      <alignment horizontal="center" vertical="center" wrapText="1"/>
    </xf>
    <xf numFmtId="9" fontId="15" fillId="0" borderId="11" xfId="0" applyNumberFormat="1" applyFont="1" applyFill="1" applyBorder="1" applyAlignment="1">
      <alignment horizontal="center" vertical="center" wrapText="1"/>
    </xf>
    <xf numFmtId="9" fontId="15" fillId="0" borderId="10" xfId="0" applyNumberFormat="1" applyFont="1" applyFill="1" applyBorder="1" applyAlignment="1">
      <alignment horizontal="center" vertical="center" wrapText="1"/>
    </xf>
    <xf numFmtId="9" fontId="15" fillId="0" borderId="3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 wrapText="1"/>
    </xf>
    <xf numFmtId="166" fontId="9" fillId="0" borderId="10" xfId="0" applyNumberFormat="1" applyFont="1" applyFill="1" applyBorder="1" applyAlignment="1">
      <alignment horizontal="center" vertical="center" wrapText="1"/>
    </xf>
    <xf numFmtId="166" fontId="9" fillId="0" borderId="21" xfId="0" applyNumberFormat="1" applyFont="1" applyFill="1" applyBorder="1" applyAlignment="1">
      <alignment horizontal="center" vertical="center" wrapText="1"/>
    </xf>
    <xf numFmtId="9" fontId="16" fillId="0" borderId="11" xfId="0" applyNumberFormat="1" applyFont="1" applyFill="1" applyBorder="1" applyAlignment="1">
      <alignment horizontal="center" vertical="center" wrapText="1"/>
    </xf>
    <xf numFmtId="9" fontId="16" fillId="0" borderId="10" xfId="0" applyNumberFormat="1" applyFont="1" applyFill="1" applyBorder="1" applyAlignment="1">
      <alignment horizontal="center" vertical="center" wrapText="1"/>
    </xf>
    <xf numFmtId="9" fontId="16" fillId="0" borderId="31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165" fontId="16" fillId="0" borderId="25" xfId="2" applyFont="1" applyFill="1" applyBorder="1" applyAlignment="1">
      <alignment horizontal="right" vertical="center" wrapText="1"/>
    </xf>
    <xf numFmtId="166" fontId="9" fillId="0" borderId="25" xfId="0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9" fontId="16" fillId="0" borderId="25" xfId="0" applyNumberFormat="1" applyFont="1" applyFill="1" applyBorder="1" applyAlignment="1">
      <alignment horizontal="center" vertical="center" wrapText="1"/>
    </xf>
    <xf numFmtId="9" fontId="16" fillId="0" borderId="25" xfId="1" applyFont="1" applyFill="1" applyBorder="1" applyAlignment="1">
      <alignment horizontal="center" vertical="center" wrapText="1"/>
    </xf>
    <xf numFmtId="0" fontId="9" fillId="8" borderId="32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8" borderId="30" xfId="0" applyFont="1" applyFill="1" applyBorder="1" applyAlignment="1">
      <alignment horizontal="center" vertical="center" wrapText="1"/>
    </xf>
    <xf numFmtId="9" fontId="15" fillId="0" borderId="33" xfId="0" applyNumberFormat="1" applyFont="1" applyFill="1" applyBorder="1" applyAlignment="1">
      <alignment horizontal="center" vertical="center" wrapText="1"/>
    </xf>
    <xf numFmtId="10" fontId="9" fillId="0" borderId="25" xfId="0" applyNumberFormat="1" applyFont="1" applyFill="1" applyBorder="1" applyAlignment="1">
      <alignment horizontal="center" vertical="center" wrapText="1"/>
    </xf>
    <xf numFmtId="9" fontId="9" fillId="0" borderId="25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9" fontId="16" fillId="0" borderId="33" xfId="0" applyNumberFormat="1" applyFont="1" applyFill="1" applyBorder="1" applyAlignment="1">
      <alignment horizontal="center" vertical="center" wrapText="1"/>
    </xf>
    <xf numFmtId="165" fontId="16" fillId="0" borderId="25" xfId="2" applyFont="1" applyFill="1" applyBorder="1" applyAlignment="1">
      <alignment horizontal="right" vertical="center"/>
    </xf>
    <xf numFmtId="0" fontId="22" fillId="0" borderId="2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1" fontId="16" fillId="0" borderId="25" xfId="1" applyNumberFormat="1" applyFont="1" applyFill="1" applyBorder="1" applyAlignment="1">
      <alignment horizontal="center" vertical="center" wrapText="1"/>
    </xf>
    <xf numFmtId="166" fontId="9" fillId="0" borderId="25" xfId="1" applyNumberFormat="1" applyFont="1" applyFill="1" applyBorder="1" applyAlignment="1">
      <alignment horizontal="center" vertical="center" wrapText="1"/>
    </xf>
    <xf numFmtId="9" fontId="9" fillId="0" borderId="11" xfId="1" applyFont="1" applyFill="1" applyBorder="1" applyAlignment="1">
      <alignment horizontal="center" vertical="center" wrapText="1"/>
    </xf>
    <xf numFmtId="9" fontId="9" fillId="0" borderId="10" xfId="1" applyFont="1" applyFill="1" applyBorder="1" applyAlignment="1">
      <alignment horizontal="center" vertical="center" wrapText="1"/>
    </xf>
    <xf numFmtId="9" fontId="9" fillId="0" borderId="21" xfId="1" applyFont="1" applyFill="1" applyBorder="1" applyAlignment="1">
      <alignment horizontal="center" vertical="center" wrapText="1"/>
    </xf>
    <xf numFmtId="9" fontId="9" fillId="0" borderId="25" xfId="1" applyFont="1" applyFill="1" applyBorder="1" applyAlignment="1">
      <alignment horizontal="center" vertical="center" wrapText="1"/>
    </xf>
    <xf numFmtId="9" fontId="16" fillId="0" borderId="34" xfId="0" applyNumberFormat="1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22" fillId="8" borderId="2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 wrapText="1"/>
    </xf>
    <xf numFmtId="10" fontId="16" fillId="0" borderId="25" xfId="0" applyNumberFormat="1" applyFont="1" applyFill="1" applyBorder="1" applyAlignment="1">
      <alignment horizontal="center" vertical="center" wrapText="1"/>
    </xf>
    <xf numFmtId="0" fontId="24" fillId="14" borderId="25" xfId="0" applyFont="1" applyFill="1" applyBorder="1" applyAlignment="1">
      <alignment horizontal="center" vertical="center" wrapText="1"/>
    </xf>
    <xf numFmtId="0" fontId="9" fillId="9" borderId="39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 wrapText="1"/>
    </xf>
    <xf numFmtId="0" fontId="9" fillId="9" borderId="40" xfId="0" applyFont="1" applyFill="1" applyBorder="1" applyAlignment="1">
      <alignment horizontal="center" vertical="center" wrapText="1"/>
    </xf>
    <xf numFmtId="10" fontId="9" fillId="0" borderId="11" xfId="0" applyNumberFormat="1" applyFont="1" applyFill="1" applyBorder="1" applyAlignment="1">
      <alignment horizontal="center" vertical="center" wrapText="1"/>
    </xf>
    <xf numFmtId="10" fontId="9" fillId="0" borderId="10" xfId="0" applyNumberFormat="1" applyFont="1" applyFill="1" applyBorder="1" applyAlignment="1">
      <alignment horizontal="center" vertical="center" wrapText="1"/>
    </xf>
    <xf numFmtId="10" fontId="9" fillId="0" borderId="2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10" fontId="9" fillId="0" borderId="25" xfId="1" applyNumberFormat="1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9" fillId="9" borderId="43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9" fillId="9" borderId="44" xfId="0" applyFont="1" applyFill="1" applyBorder="1" applyAlignment="1">
      <alignment horizontal="center" vertical="center" wrapText="1"/>
    </xf>
    <xf numFmtId="10" fontId="9" fillId="0" borderId="11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 wrapText="1"/>
    </xf>
    <xf numFmtId="10" fontId="9" fillId="0" borderId="2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6" fillId="10" borderId="25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9" fontId="16" fillId="0" borderId="21" xfId="0" applyNumberFormat="1" applyFont="1" applyFill="1" applyBorder="1" applyAlignment="1">
      <alignment horizontal="center" vertical="center" wrapText="1"/>
    </xf>
    <xf numFmtId="9" fontId="16" fillId="0" borderId="35" xfId="0" applyNumberFormat="1" applyFont="1" applyFill="1" applyBorder="1" applyAlignment="1">
      <alignment horizontal="center" vertical="center" wrapText="1"/>
    </xf>
    <xf numFmtId="9" fontId="16" fillId="0" borderId="45" xfId="0" applyNumberFormat="1" applyFont="1" applyFill="1" applyBorder="1" applyAlignment="1">
      <alignment horizontal="center" vertical="center" wrapText="1"/>
    </xf>
    <xf numFmtId="9" fontId="9" fillId="0" borderId="11" xfId="0" applyNumberFormat="1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9" fontId="9" fillId="0" borderId="21" xfId="0" applyNumberFormat="1" applyFont="1" applyBorder="1" applyAlignment="1">
      <alignment horizontal="center" vertical="center" wrapText="1"/>
    </xf>
    <xf numFmtId="9" fontId="15" fillId="0" borderId="21" xfId="0" applyNumberFormat="1" applyFont="1" applyFill="1" applyBorder="1" applyAlignment="1">
      <alignment horizontal="center" vertical="center" wrapText="1"/>
    </xf>
    <xf numFmtId="9" fontId="27" fillId="10" borderId="25" xfId="0" applyNumberFormat="1" applyFont="1" applyFill="1" applyBorder="1" applyAlignment="1">
      <alignment horizontal="center" vertical="center" wrapText="1"/>
    </xf>
    <xf numFmtId="0" fontId="16" fillId="10" borderId="11" xfId="0" applyFont="1" applyFill="1" applyBorder="1" applyAlignment="1">
      <alignment horizontal="center" vertical="center" wrapText="1"/>
    </xf>
    <xf numFmtId="0" fontId="16" fillId="10" borderId="10" xfId="0" applyFont="1" applyFill="1" applyBorder="1" applyAlignment="1">
      <alignment horizontal="center" vertical="center" wrapText="1"/>
    </xf>
    <xf numFmtId="0" fontId="16" fillId="10" borderId="2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167" fontId="4" fillId="10" borderId="25" xfId="3" applyNumberFormat="1" applyFont="1" applyFill="1" applyBorder="1" applyAlignment="1">
      <alignment horizontal="center" vertical="center" wrapText="1"/>
    </xf>
    <xf numFmtId="9" fontId="4" fillId="10" borderId="25" xfId="0" applyNumberFormat="1" applyFont="1" applyFill="1" applyBorder="1" applyAlignment="1">
      <alignment horizontal="center" vertical="center" wrapText="1"/>
    </xf>
    <xf numFmtId="0" fontId="4" fillId="10" borderId="25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6" fillId="0" borderId="25" xfId="0" applyFont="1" applyFill="1" applyBorder="1"/>
    <xf numFmtId="168" fontId="31" fillId="0" borderId="25" xfId="0" applyNumberFormat="1" applyFont="1" applyFill="1" applyBorder="1" applyAlignment="1">
      <alignment horizontal="right" vertical="center" wrapText="1"/>
    </xf>
    <xf numFmtId="0" fontId="31" fillId="0" borderId="48" xfId="0" applyFont="1" applyBorder="1" applyAlignment="1">
      <alignment horizontal="center" vertical="center" wrapText="1"/>
    </xf>
    <xf numFmtId="0" fontId="36" fillId="0" borderId="49" xfId="0" applyFont="1" applyBorder="1"/>
    <xf numFmtId="0" fontId="36" fillId="0" borderId="50" xfId="0" applyFont="1" applyBorder="1"/>
    <xf numFmtId="170" fontId="16" fillId="0" borderId="25" xfId="2" applyNumberFormat="1" applyFont="1" applyFill="1" applyBorder="1" applyAlignment="1">
      <alignment horizontal="right" vertical="center" wrapText="1"/>
    </xf>
    <xf numFmtId="165" fontId="16" fillId="0" borderId="11" xfId="2" applyFont="1" applyFill="1" applyBorder="1" applyAlignment="1">
      <alignment horizontal="right" vertical="center" wrapText="1"/>
    </xf>
    <xf numFmtId="0" fontId="16" fillId="0" borderId="45" xfId="0" applyFont="1" applyFill="1" applyBorder="1" applyAlignment="1">
      <alignment horizontal="center" vertical="center" wrapText="1"/>
    </xf>
    <xf numFmtId="165" fontId="16" fillId="0" borderId="21" xfId="2" applyFont="1" applyFill="1" applyBorder="1" applyAlignment="1">
      <alignment horizontal="right" vertical="center" wrapText="1"/>
    </xf>
    <xf numFmtId="0" fontId="16" fillId="0" borderId="46" xfId="0" applyFont="1" applyFill="1" applyBorder="1" applyAlignment="1">
      <alignment horizontal="center" vertical="center" wrapText="1"/>
    </xf>
    <xf numFmtId="9" fontId="36" fillId="0" borderId="25" xfId="1" applyFont="1" applyFill="1" applyBorder="1"/>
    <xf numFmtId="42" fontId="16" fillId="0" borderId="25" xfId="4" applyFont="1" applyFill="1" applyBorder="1" applyAlignment="1">
      <alignment horizontal="center" vertical="center" wrapText="1"/>
    </xf>
    <xf numFmtId="42" fontId="36" fillId="0" borderId="25" xfId="4" applyFont="1" applyFill="1" applyBorder="1"/>
    <xf numFmtId="168" fontId="31" fillId="0" borderId="48" xfId="0" applyNumberFormat="1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31" fillId="0" borderId="48" xfId="0" applyFont="1" applyFill="1" applyBorder="1" applyAlignment="1">
      <alignment horizontal="center" vertical="center" wrapText="1"/>
    </xf>
    <xf numFmtId="0" fontId="36" fillId="0" borderId="50" xfId="0" applyFont="1" applyFill="1" applyBorder="1"/>
    <xf numFmtId="0" fontId="31" fillId="0" borderId="60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9" fontId="31" fillId="0" borderId="48" xfId="0" applyNumberFormat="1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37" fillId="0" borderId="50" xfId="0" applyFont="1" applyBorder="1"/>
    <xf numFmtId="9" fontId="31" fillId="0" borderId="25" xfId="0" applyNumberFormat="1" applyFont="1" applyFill="1" applyBorder="1" applyAlignment="1">
      <alignment horizontal="center" vertical="center" wrapText="1"/>
    </xf>
    <xf numFmtId="0" fontId="37" fillId="0" borderId="25" xfId="0" applyFont="1" applyFill="1" applyBorder="1"/>
    <xf numFmtId="10" fontId="16" fillId="0" borderId="11" xfId="0" applyNumberFormat="1" applyFont="1" applyFill="1" applyBorder="1" applyAlignment="1">
      <alignment horizontal="center" vertical="center" wrapText="1"/>
    </xf>
    <xf numFmtId="0" fontId="37" fillId="0" borderId="49" xfId="0" applyFont="1" applyBorder="1"/>
    <xf numFmtId="0" fontId="16" fillId="0" borderId="53" xfId="0" applyFont="1" applyFill="1" applyBorder="1" applyAlignment="1">
      <alignment horizontal="center" vertical="center" wrapText="1"/>
    </xf>
    <xf numFmtId="168" fontId="31" fillId="0" borderId="49" xfId="0" applyNumberFormat="1" applyFont="1" applyBorder="1" applyAlignment="1">
      <alignment horizontal="right" vertical="center"/>
    </xf>
    <xf numFmtId="168" fontId="31" fillId="0" borderId="11" xfId="0" applyNumberFormat="1" applyFont="1" applyBorder="1" applyAlignment="1">
      <alignment horizontal="center" vertical="center"/>
    </xf>
    <xf numFmtId="168" fontId="31" fillId="0" borderId="10" xfId="0" applyNumberFormat="1" applyFont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 wrapText="1"/>
    </xf>
    <xf numFmtId="165" fontId="16" fillId="0" borderId="52" xfId="2" applyFont="1" applyFill="1" applyBorder="1" applyAlignment="1">
      <alignment horizontal="right" vertical="center" wrapText="1"/>
    </xf>
    <xf numFmtId="0" fontId="36" fillId="0" borderId="49" xfId="0" applyFont="1" applyFill="1" applyBorder="1"/>
    <xf numFmtId="9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" fontId="16" fillId="0" borderId="10" xfId="1" applyNumberFormat="1" applyFont="1" applyFill="1" applyBorder="1" applyAlignment="1">
      <alignment horizontal="center" vertical="center" wrapText="1"/>
    </xf>
    <xf numFmtId="1" fontId="16" fillId="0" borderId="21" xfId="1" applyNumberFormat="1" applyFont="1" applyFill="1" applyBorder="1" applyAlignment="1">
      <alignment horizontal="center" vertical="center" wrapText="1"/>
    </xf>
    <xf numFmtId="165" fontId="16" fillId="0" borderId="10" xfId="2" applyFont="1" applyFill="1" applyBorder="1" applyAlignment="1">
      <alignment horizontal="center" vertical="center" wrapText="1"/>
    </xf>
    <xf numFmtId="165" fontId="16" fillId="0" borderId="21" xfId="2" applyFont="1" applyFill="1" applyBorder="1" applyAlignment="1">
      <alignment horizontal="center" vertical="center" wrapText="1"/>
    </xf>
    <xf numFmtId="1" fontId="16" fillId="0" borderId="10" xfId="0" applyNumberFormat="1" applyFont="1" applyBorder="1" applyAlignment="1">
      <alignment horizontal="center" vertical="center" wrapText="1"/>
    </xf>
    <xf numFmtId="1" fontId="16" fillId="0" borderId="21" xfId="0" applyNumberFormat="1" applyFont="1" applyBorder="1" applyAlignment="1">
      <alignment horizontal="center" vertical="center" wrapText="1"/>
    </xf>
    <xf numFmtId="9" fontId="9" fillId="0" borderId="11" xfId="0" applyNumberFormat="1" applyFont="1" applyFill="1" applyBorder="1" applyAlignment="1">
      <alignment horizontal="center" vertical="center" wrapText="1"/>
    </xf>
    <xf numFmtId="1" fontId="27" fillId="0" borderId="25" xfId="1" applyNumberFormat="1" applyFont="1" applyFill="1" applyBorder="1" applyAlignment="1">
      <alignment horizontal="center" vertical="center" wrapText="1"/>
    </xf>
    <xf numFmtId="165" fontId="35" fillId="0" borderId="25" xfId="2" applyFont="1" applyFill="1" applyBorder="1" applyAlignment="1">
      <alignment horizontal="right" vertical="center" wrapText="1"/>
    </xf>
    <xf numFmtId="9" fontId="16" fillId="0" borderId="25" xfId="0" applyNumberFormat="1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10" fontId="16" fillId="0" borderId="25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9" fontId="27" fillId="0" borderId="25" xfId="0" applyNumberFormat="1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9" fontId="27" fillId="0" borderId="25" xfId="0" applyNumberFormat="1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42" fontId="16" fillId="0" borderId="25" xfId="4" applyFont="1" applyFill="1" applyBorder="1" applyAlignment="1">
      <alignment horizontal="center" vertical="center"/>
    </xf>
    <xf numFmtId="14" fontId="4" fillId="0" borderId="25" xfId="0" applyNumberFormat="1" applyFont="1" applyBorder="1" applyAlignment="1">
      <alignment horizontal="center" vertical="center" wrapText="1" readingOrder="1"/>
    </xf>
    <xf numFmtId="0" fontId="4" fillId="0" borderId="25" xfId="0" applyFont="1" applyBorder="1" applyAlignment="1">
      <alignment horizontal="center" vertical="center" wrapText="1" readingOrder="1"/>
    </xf>
    <xf numFmtId="167" fontId="4" fillId="0" borderId="25" xfId="3" applyNumberFormat="1" applyFont="1" applyFill="1" applyBorder="1" applyAlignment="1">
      <alignment horizontal="center" vertical="center" wrapText="1"/>
    </xf>
    <xf numFmtId="9" fontId="4" fillId="0" borderId="25" xfId="0" applyNumberFormat="1" applyFont="1" applyBorder="1" applyAlignment="1">
      <alignment horizontal="center" vertical="center" wrapText="1"/>
    </xf>
    <xf numFmtId="9" fontId="4" fillId="0" borderId="25" xfId="0" applyNumberFormat="1" applyFont="1" applyBorder="1" applyAlignment="1">
      <alignment horizontal="center" vertical="center" wrapText="1" readingOrder="1"/>
    </xf>
    <xf numFmtId="0" fontId="4" fillId="0" borderId="25" xfId="0" applyFont="1" applyFill="1" applyBorder="1" applyAlignment="1">
      <alignment horizontal="center" vertical="center" wrapText="1" readingOrder="1"/>
    </xf>
    <xf numFmtId="0" fontId="4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9" fontId="16" fillId="0" borderId="25" xfId="1" applyFont="1" applyBorder="1" applyAlignment="1">
      <alignment horizontal="center" vertical="center" wrapText="1"/>
    </xf>
    <xf numFmtId="9" fontId="16" fillId="0" borderId="25" xfId="1" applyFont="1" applyBorder="1" applyAlignment="1">
      <alignment horizontal="center" vertical="center"/>
    </xf>
    <xf numFmtId="9" fontId="17" fillId="0" borderId="25" xfId="1" applyFont="1" applyBorder="1" applyAlignment="1">
      <alignment horizontal="center" vertical="center" wrapText="1"/>
    </xf>
    <xf numFmtId="9" fontId="15" fillId="0" borderId="9" xfId="0" applyNumberFormat="1" applyFont="1" applyFill="1" applyBorder="1" applyAlignment="1">
      <alignment horizontal="center" vertical="center" wrapText="1"/>
    </xf>
    <xf numFmtId="0" fontId="31" fillId="0" borderId="49" xfId="0" applyFont="1" applyFill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36" fillId="0" borderId="61" xfId="0" applyFont="1" applyBorder="1"/>
    <xf numFmtId="0" fontId="36" fillId="0" borderId="55" xfId="0" applyFont="1" applyBorder="1"/>
    <xf numFmtId="0" fontId="36" fillId="0" borderId="62" xfId="0" applyFont="1" applyBorder="1"/>
    <xf numFmtId="0" fontId="31" fillId="0" borderId="25" xfId="0" applyFont="1" applyBorder="1" applyAlignment="1">
      <alignment horizontal="center" vertical="center" wrapText="1"/>
    </xf>
    <xf numFmtId="0" fontId="16" fillId="9" borderId="25" xfId="0" applyFont="1" applyFill="1" applyBorder="1" applyAlignment="1">
      <alignment horizontal="center" vertical="center" wrapText="1"/>
    </xf>
    <xf numFmtId="9" fontId="16" fillId="9" borderId="25" xfId="0" applyNumberFormat="1" applyFont="1" applyFill="1" applyBorder="1" applyAlignment="1">
      <alignment horizontal="center" vertical="center" wrapText="1"/>
    </xf>
    <xf numFmtId="166" fontId="16" fillId="17" borderId="25" xfId="1" applyNumberFormat="1" applyFont="1" applyFill="1" applyBorder="1" applyAlignment="1">
      <alignment horizontal="center" vertical="center" wrapText="1"/>
    </xf>
    <xf numFmtId="0" fontId="30" fillId="9" borderId="21" xfId="0" applyFont="1" applyFill="1" applyBorder="1" applyAlignment="1">
      <alignment horizontal="center" vertical="center" wrapText="1"/>
    </xf>
    <xf numFmtId="0" fontId="30" fillId="9" borderId="25" xfId="0" applyFont="1" applyFill="1" applyBorder="1" applyAlignment="1">
      <alignment horizontal="center" vertical="center" wrapText="1"/>
    </xf>
    <xf numFmtId="0" fontId="30" fillId="9" borderId="11" xfId="0" applyFont="1" applyFill="1" applyBorder="1" applyAlignment="1">
      <alignment horizontal="center" vertical="center" wrapText="1"/>
    </xf>
    <xf numFmtId="0" fontId="16" fillId="9" borderId="25" xfId="0" applyFont="1" applyFill="1" applyBorder="1" applyAlignment="1">
      <alignment horizontal="center" vertical="center"/>
    </xf>
    <xf numFmtId="1" fontId="16" fillId="9" borderId="25" xfId="1" applyNumberFormat="1" applyFont="1" applyFill="1" applyBorder="1" applyAlignment="1">
      <alignment horizontal="center" vertical="center" wrapText="1"/>
    </xf>
    <xf numFmtId="9" fontId="16" fillId="9" borderId="25" xfId="1" applyFont="1" applyFill="1" applyBorder="1" applyAlignment="1">
      <alignment horizontal="center" vertical="center" wrapText="1"/>
    </xf>
    <xf numFmtId="0" fontId="16" fillId="17" borderId="25" xfId="0" applyFont="1" applyFill="1" applyBorder="1" applyAlignment="1">
      <alignment horizontal="center" vertical="center" wrapText="1"/>
    </xf>
    <xf numFmtId="0" fontId="30" fillId="9" borderId="10" xfId="0" applyFont="1" applyFill="1" applyBorder="1" applyAlignment="1">
      <alignment horizontal="center" vertical="center" wrapText="1"/>
    </xf>
    <xf numFmtId="10" fontId="16" fillId="9" borderId="25" xfId="0" applyNumberFormat="1" applyFont="1" applyFill="1" applyBorder="1" applyAlignment="1">
      <alignment horizontal="center" vertical="center" wrapText="1"/>
    </xf>
    <xf numFmtId="166" fontId="16" fillId="9" borderId="25" xfId="0" applyNumberFormat="1" applyFont="1" applyFill="1" applyBorder="1" applyAlignment="1">
      <alignment horizontal="center" vertical="center" wrapText="1"/>
    </xf>
    <xf numFmtId="0" fontId="16" fillId="16" borderId="25" xfId="0" applyFont="1" applyFill="1" applyBorder="1" applyAlignment="1">
      <alignment horizontal="center" vertical="center" wrapText="1"/>
    </xf>
    <xf numFmtId="0" fontId="16" fillId="16" borderId="25" xfId="0" applyFont="1" applyFill="1" applyBorder="1" applyAlignment="1">
      <alignment horizontal="center" vertical="center"/>
    </xf>
    <xf numFmtId="10" fontId="16" fillId="16" borderId="25" xfId="0" applyNumberFormat="1" applyFont="1" applyFill="1" applyBorder="1" applyAlignment="1">
      <alignment horizontal="center" vertical="center" wrapText="1"/>
    </xf>
    <xf numFmtId="9" fontId="16" fillId="16" borderId="25" xfId="1" applyFont="1" applyFill="1" applyBorder="1" applyAlignment="1">
      <alignment horizontal="center" vertical="center" wrapText="1"/>
    </xf>
    <xf numFmtId="9" fontId="27" fillId="16" borderId="25" xfId="0" applyNumberFormat="1" applyFont="1" applyFill="1" applyBorder="1" applyAlignment="1">
      <alignment horizontal="center" vertical="center" wrapText="1"/>
    </xf>
    <xf numFmtId="9" fontId="4" fillId="16" borderId="25" xfId="0" applyNumberFormat="1" applyFont="1" applyFill="1" applyBorder="1" applyAlignment="1">
      <alignment horizontal="center" vertical="center" wrapText="1"/>
    </xf>
    <xf numFmtId="9" fontId="16" fillId="16" borderId="25" xfId="0" applyNumberFormat="1" applyFont="1" applyFill="1" applyBorder="1" applyAlignment="1">
      <alignment horizontal="center" vertical="center" wrapText="1"/>
    </xf>
    <xf numFmtId="1" fontId="16" fillId="16" borderId="25" xfId="1" applyNumberFormat="1" applyFont="1" applyFill="1" applyBorder="1" applyAlignment="1">
      <alignment horizontal="center" vertical="center" wrapText="1"/>
    </xf>
    <xf numFmtId="0" fontId="30" fillId="16" borderId="21" xfId="0" applyFont="1" applyFill="1" applyBorder="1" applyAlignment="1">
      <alignment horizontal="center" vertical="center" wrapText="1"/>
    </xf>
    <xf numFmtId="0" fontId="30" fillId="16" borderId="25" xfId="0" applyFont="1" applyFill="1" applyBorder="1" applyAlignment="1">
      <alignment horizontal="center" vertical="center" wrapText="1"/>
    </xf>
    <xf numFmtId="0" fontId="30" fillId="16" borderId="1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5" xfId="0" applyBorder="1"/>
    <xf numFmtId="0" fontId="0" fillId="0" borderId="25" xfId="0" applyBorder="1" applyAlignment="1">
      <alignment wrapText="1"/>
    </xf>
    <xf numFmtId="0" fontId="38" fillId="0" borderId="25" xfId="0" applyFont="1" applyBorder="1" applyAlignment="1">
      <alignment horizontal="center"/>
    </xf>
  </cellXfs>
  <cellStyles count="5">
    <cellStyle name="Moneda [0]" xfId="4" builtinId="7"/>
    <cellStyle name="Moneda [0] 2" xfId="3"/>
    <cellStyle name="Moneda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508003</xdr:colOff>
      <xdr:row>0</xdr:row>
      <xdr:rowOff>31753</xdr:rowOff>
    </xdr:from>
    <xdr:to>
      <xdr:col>3</xdr:col>
      <xdr:colOff>436564</xdr:colOff>
      <xdr:row>1</xdr:row>
      <xdr:rowOff>246089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3" y="31753"/>
          <a:ext cx="3214686" cy="481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508003</xdr:colOff>
      <xdr:row>0</xdr:row>
      <xdr:rowOff>31753</xdr:rowOff>
    </xdr:from>
    <xdr:to>
      <xdr:col>4</xdr:col>
      <xdr:colOff>250600</xdr:colOff>
      <xdr:row>1</xdr:row>
      <xdr:rowOff>246089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3" y="31753"/>
          <a:ext cx="3214686" cy="481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508003</xdr:colOff>
      <xdr:row>0</xdr:row>
      <xdr:rowOff>31753</xdr:rowOff>
    </xdr:from>
    <xdr:to>
      <xdr:col>3</xdr:col>
      <xdr:colOff>944855</xdr:colOff>
      <xdr:row>1</xdr:row>
      <xdr:rowOff>246089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5C9553-1F2A-4ECF-A352-39F9B5DB9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3" y="31753"/>
          <a:ext cx="3208627" cy="481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508003</xdr:colOff>
      <xdr:row>0</xdr:row>
      <xdr:rowOff>31753</xdr:rowOff>
    </xdr:from>
    <xdr:to>
      <xdr:col>12</xdr:col>
      <xdr:colOff>279970</xdr:colOff>
      <xdr:row>1</xdr:row>
      <xdr:rowOff>246089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3" y="31753"/>
          <a:ext cx="3220954" cy="481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508003</xdr:colOff>
      <xdr:row>0</xdr:row>
      <xdr:rowOff>31753</xdr:rowOff>
    </xdr:from>
    <xdr:to>
      <xdr:col>12</xdr:col>
      <xdr:colOff>279970</xdr:colOff>
      <xdr:row>1</xdr:row>
      <xdr:rowOff>246089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3" y="31753"/>
          <a:ext cx="3220954" cy="481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508003</xdr:colOff>
      <xdr:row>0</xdr:row>
      <xdr:rowOff>31753</xdr:rowOff>
    </xdr:from>
    <xdr:to>
      <xdr:col>12</xdr:col>
      <xdr:colOff>279970</xdr:colOff>
      <xdr:row>1</xdr:row>
      <xdr:rowOff>246089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3" y="31753"/>
          <a:ext cx="3220954" cy="481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508003</xdr:colOff>
      <xdr:row>0</xdr:row>
      <xdr:rowOff>31753</xdr:rowOff>
    </xdr:from>
    <xdr:to>
      <xdr:col>12</xdr:col>
      <xdr:colOff>279970</xdr:colOff>
      <xdr:row>1</xdr:row>
      <xdr:rowOff>246089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3" y="31753"/>
          <a:ext cx="3220954" cy="481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508003</xdr:colOff>
      <xdr:row>0</xdr:row>
      <xdr:rowOff>31753</xdr:rowOff>
    </xdr:from>
    <xdr:to>
      <xdr:col>12</xdr:col>
      <xdr:colOff>279970</xdr:colOff>
      <xdr:row>1</xdr:row>
      <xdr:rowOff>246089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3" y="31753"/>
          <a:ext cx="3220954" cy="481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Victoria Losada" id="{ECA6EBDA-4595-4B05-A278-CCDB6693F3EA}" userId="89e1e21f9a5ccd13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S17" dT="2021-03-10T22:57:18.63" personId="{ECA6EBDA-4595-4B05-A278-CCDB6693F3EA}" id="{359B2BD4-B5F2-4131-8574-4AAE914932C4}">
    <text>Se ajusta la programación de la meta de manera acumulada, se cambia de 2 a 3.</text>
  </threadedComment>
  <threadedComment ref="T17" dT="2021-03-10T22:57:37.09" personId="{ECA6EBDA-4595-4B05-A278-CCDB6693F3EA}" id="{494AD78E-9BF1-44E0-B13A-DECD58D1848D}">
    <text>Se ajusta la programación de la meta de manera acumulada, se cambia de 2 a 5.</text>
  </threadedComment>
  <threadedComment ref="U17" dT="2021-03-10T22:57:47.66" personId="{ECA6EBDA-4595-4B05-A278-CCDB6693F3EA}" id="{59C41E7A-0FDE-4338-8BD9-7C7273191887}">
    <text>Se ajusta la programación de la meta de manera acumulada, se cambia de 2 a 7</text>
  </threadedComment>
  <threadedComment ref="N23" dT="2021-03-10T21:24:24.29" personId="{ECA6EBDA-4595-4B05-A278-CCDB6693F3EA}" id="{62CDC227-65A6-4FF6-BCA6-326DAC374823}">
    <text>Se incluyen paréntesis</text>
  </threadedComment>
  <threadedComment ref="J26" dT="2021-03-10T21:13:37.21" personId="{ECA6EBDA-4595-4B05-A278-CCDB6693F3EA}" id="{6A6D0B86-DF65-4143-A901-0BC76DE42F20}">
    <text>Se cambia preparación y formulación por Dirección de Coordinación Interinstitucional</text>
  </threadedComment>
  <threadedComment ref="AD26" dT="2021-03-10T23:06:49.95" personId="{ECA6EBDA-4595-4B05-A278-CCDB6693F3EA}" id="{6E41E860-ED8A-44E8-A2ED-551557770F34}">
    <text>Se cambia el responsable de Maria Alejandra a Rafael Parrado</text>
  </threadedComment>
  <threadedComment ref="AD27" dT="2021-03-10T23:06:58.35" personId="{ECA6EBDA-4595-4B05-A278-CCDB6693F3EA}" id="{546E21FB-08AC-448F-985C-945CA80E2520}">
    <text>Se cambia el responsable de Maria Alejandra a Rafael Parrado</text>
  </threadedComment>
  <threadedComment ref="AD28" dT="2021-03-10T23:07:04.79" personId="{ECA6EBDA-4595-4B05-A278-CCDB6693F3EA}" id="{FCB8DA58-487F-4FB2-9216-D1975B67A743}">
    <text>Se cambia el responsable de Maria Alejandra a Rafael Parrado</text>
  </threadedComment>
  <threadedComment ref="AD29" dT="2021-03-10T23:07:21.18" personId="{ECA6EBDA-4595-4B05-A278-CCDB6693F3EA}" id="{E794397C-E806-4847-AE07-C583AC30FBCE}">
    <text>Se cambia el responsable de Maria Alejandra a Rafael Parrado</text>
  </threadedComment>
  <threadedComment ref="J30" dT="2021-03-10T21:13:52.80" personId="{ECA6EBDA-4595-4B05-A278-CCDB6693F3EA}" id="{72B37DC8-4617-43EA-9073-B219FA7191CC}">
    <text>Se cambia preparación y formulación por Dirección de Coordinación Interinstitucional</text>
  </threadedComment>
  <threadedComment ref="AD30" dT="2021-03-10T23:07:28.66" personId="{ECA6EBDA-4595-4B05-A278-CCDB6693F3EA}" id="{3FA00B5C-A95B-4D3F-A7C7-30034C79DBE5}">
    <text>Se cambia el responsable de Maria Alejandra a Rafael Parrado</text>
  </threadedComment>
  <threadedComment ref="AD31" dT="2021-03-10T23:07:33.73" personId="{ECA6EBDA-4595-4B05-A278-CCDB6693F3EA}" id="{C70B6D30-0AAC-4C0D-AE24-ADDCDEC7C7E4}">
    <text>Se cambia el responsable de Maria Alejandra a Rafael Parrado</text>
  </threadedComment>
  <threadedComment ref="AD32" dT="2021-03-10T23:07:40.28" personId="{ECA6EBDA-4595-4B05-A278-CCDB6693F3EA}" id="{8AC74542-4CB5-40D3-9D69-0584C72391C8}">
    <text>Se cambia el responsable de Maria Alejandra a Rafael Parrado</text>
  </threadedComment>
  <threadedComment ref="J33" dT="2021-03-10T21:14:00.10" personId="{ECA6EBDA-4595-4B05-A278-CCDB6693F3EA}" id="{CB67E6DF-8E90-4906-B52E-3CC54065DD3E}">
    <text>Se cambia preparación y formulación por Dirección de Coordinación Interinstitucional</text>
  </threadedComment>
  <threadedComment ref="AC33" dT="2021-03-10T22:20:01.43" personId="{ECA6EBDA-4595-4B05-A278-CCDB6693F3EA}" id="{B0DDBB53-9A84-4CA4-B579-C428580640FA}">
    <text>Se ajusta de 31/03/2021 al 15/07/2021</text>
  </threadedComment>
  <threadedComment ref="AD33" dT="2021-03-10T22:20:31.54" personId="{ECA6EBDA-4595-4B05-A278-CCDB6693F3EA}" id="{BF4B5B93-F7F5-4193-A7ED-4171F924E985}">
    <text>Se cambia a Clara Leal por Delia Alexandra Rodríguez</text>
  </threadedComment>
  <threadedComment ref="AB34" dT="2021-03-10T22:26:22.72" personId="{ECA6EBDA-4595-4B05-A278-CCDB6693F3EA}" id="{A75FFC2D-00FF-4D86-B970-371707650C8E}">
    <text>Se ajusta 2/01/2021 al 01/03/2021</text>
  </threadedComment>
  <threadedComment ref="AC34" dT="2021-03-10T22:20:01.43" personId="{ECA6EBDA-4595-4B05-A278-CCDB6693F3EA}" id="{C7D9A1BA-CDF4-462A-B15D-34BDBDFA2D7E}">
    <text>Se ajusta de 30/06/2021 al 15/07/2021</text>
  </threadedComment>
  <threadedComment ref="AD34" dT="2021-03-10T22:20:40.91" personId="{ECA6EBDA-4595-4B05-A278-CCDB6693F3EA}" id="{6EF7AADF-C249-4B46-960A-F4B538B7C3F8}">
    <text>Se cambia a Clara Leal por Delia Alexandra Rodríguez</text>
  </threadedComment>
  <threadedComment ref="AD35" dT="2021-03-10T22:20:46.65" personId="{ECA6EBDA-4595-4B05-A278-CCDB6693F3EA}" id="{B83F00ED-E04A-44E3-8D8E-D7A1DB699B49}">
    <text>Se cambia a Clara Leal por Delia Alexandra Rodríguez</text>
  </threadedComment>
  <threadedComment ref="J36" dT="2021-03-10T21:14:06.24" personId="{ECA6EBDA-4595-4B05-A278-CCDB6693F3EA}" id="{C3243D52-39B6-4743-8817-674C52E9E49C}">
    <text>Se cambia preparación y formulación por Dirección de Coordinación Interinstitucional</text>
  </threadedComment>
  <threadedComment ref="AD36" dT="2021-03-10T23:10:54.78" personId="{ECA6EBDA-4595-4B05-A278-CCDB6693F3EA}" id="{54A70C45-A3A6-4C6A-93BE-C5F030328A43}">
    <text>Se cambia el responsable de Maria Alejandra a Rafael Parrado</text>
  </threadedComment>
  <threadedComment ref="AD37" dT="2021-03-10T23:11:01.75" personId="{ECA6EBDA-4595-4B05-A278-CCDB6693F3EA}" id="{D6473E14-0E9A-47D0-8A01-A1A5C675ABA6}">
    <text>Se cambia el responsable de Maria Alejandra a Rafael Parrado</text>
  </threadedComment>
  <threadedComment ref="J38" dT="2021-03-10T21:14:14.94" personId="{ECA6EBDA-4595-4B05-A278-CCDB6693F3EA}" id="{E450C798-5949-4702-BAFF-1913E3FF64F0}">
    <text>Se cambia preparación y formulación por Dirección de Coordinación Interinstitucional</text>
  </threadedComment>
  <threadedComment ref="AD38" dT="2021-03-10T23:11:08.63" personId="{ECA6EBDA-4595-4B05-A278-CCDB6693F3EA}" id="{6C6DF5E8-0380-41FF-8B99-8CEB636026CF}">
    <text>Se cambia el responsable de Maria Alejandra a Rafael Parrado</text>
  </threadedComment>
  <threadedComment ref="AD39" dT="2021-03-10T23:11:17.24" personId="{ECA6EBDA-4595-4B05-A278-CCDB6693F3EA}" id="{BB20BA32-7ACB-4858-87C9-C1D7DAE0A00A}">
    <text>Se cambia el responsable de Maria Alejandra a Rafael Parrado</text>
  </threadedComment>
  <threadedComment ref="J40" dT="2021-03-10T21:14:25.86" personId="{ECA6EBDA-4595-4B05-A278-CCDB6693F3EA}" id="{9A2957BC-9A17-4729-8EE5-567A5BE1EB1B}">
    <text>Se cambia preparación y formulación por Dirección de Coordinación Interinstitucional</text>
  </threadedComment>
  <threadedComment ref="AD40" dT="2021-03-10T23:11:28.39" personId="{ECA6EBDA-4595-4B05-A278-CCDB6693F3EA}" id="{60A4E147-C9AB-47CC-B234-F4F5B44F1FE2}">
    <text>Se cambia el responsable de Maria Alejandra a Rafael Parrado</text>
  </threadedComment>
  <threadedComment ref="AD41" dT="2021-03-10T23:12:27.76" personId="{ECA6EBDA-4595-4B05-A278-CCDB6693F3EA}" id="{D7DC7FB2-3F13-4D6F-80DF-EDE43B3C0AD0}">
    <text>Se cambia el responsable de Maria Alejandra a Rafael Parrado</text>
  </threadedComment>
  <threadedComment ref="AD42" dT="2021-03-10T23:12:33.79" personId="{ECA6EBDA-4595-4B05-A278-CCDB6693F3EA}" id="{F8DCE991-C84E-46C9-AA66-C14EA35C0C63}">
    <text>Se cambia el responsable de Maria Alejandra a Rafael Parrado</text>
  </threadedComment>
  <threadedComment ref="N55" dT="2021-03-10T21:24:05.10" personId="{ECA6EBDA-4595-4B05-A278-CCDB6693F3EA}" id="{8308E737-503C-45B9-A0DF-B314197DF64E}">
    <text>Se incluyen paréntesis y *100</text>
  </threadedComment>
  <threadedComment ref="N59" dT="2021-03-10T23:18:49.36" personId="{ECA6EBDA-4595-4B05-A278-CCDB6693F3EA}" id="{E1FC6609-FC65-405D-852F-9C461C551025}">
    <text>Se incluyen paréntesis y *100</text>
  </threadedComment>
  <threadedComment ref="Y64" dT="2021-02-03T20:54:34.73" personId="{ECA6EBDA-4595-4B05-A278-CCDB6693F3EA}" id="{53FE1D66-CE9E-4664-B67C-6E23AD20B0F2}">
    <text>Se ajusta el presupuesto de la actividad a 454.000.000</text>
  </threadedComment>
  <threadedComment ref="W70" dT="2021-03-10T21:39:50.92" personId="{ECA6EBDA-4595-4B05-A278-CCDB6693F3EA}" id="{CEB9B419-4DC3-49BC-B0E8-B19349777CDB}">
    <text>Se ajusta a 1.031.349.323 que corresponde a los 363 de las valoración de las actividades + contrato de traducción por un valor de 700 millones</text>
  </threadedComment>
  <threadedComment ref="W70" dT="2021-03-18T14:01:24.44" personId="{ECA6EBDA-4595-4B05-A278-CCDB6693F3EA}" id="{5B30771C-694C-4756-91C5-C79159828554}" parentId="{CEB9B419-4DC3-49BC-B0E8-B19349777CDB}">
    <text>Se ajusta el valor de 263.986.323 a 1.031.349.323</text>
  </threadedComment>
  <threadedComment ref="Y71" dT="2021-02-03T20:55:57.45" personId="{ECA6EBDA-4595-4B05-A278-CCDB6693F3EA}" id="{1E76AADC-DDD3-46DE-870D-11EC6963567E}">
    <text>Ajustar el presupuesto de la actividad a 263.986.323</text>
  </threadedComment>
  <threadedComment ref="Y71" dT="2021-03-18T14:01:37.41" personId="{ECA6EBDA-4595-4B05-A278-CCDB6693F3EA}" id="{155FF98F-A06E-4E0D-8517-62DAA096E4FF}" parentId="{1E76AADC-DDD3-46DE-870D-11EC6963567E}">
    <text>Se ajusta el valor de 263.986.323 a 1.031.349.323</text>
  </threadedComment>
  <threadedComment ref="W72" dT="2021-02-03T20:57:01.19" personId="{ECA6EBDA-4595-4B05-A278-CCDB6693F3EA}" id="{FB15E1BC-8E21-473E-81E8-1CDFF93BE5FE}">
    <text>El valor se ajusta a 10.526.500.000 para adicionar 700 millones de los cursos de español que estaban siendo contalibilizados como contrato y no como alianza.</text>
  </threadedComment>
  <threadedComment ref="Y73" dT="2021-03-10T21:51:22.28" personId="{ECA6EBDA-4595-4B05-A278-CCDB6693F3EA}" id="{56C27063-AEEC-4200-9937-56E4386EDF87}">
    <text>Se ajusta al valor reajustado del Entregable</text>
  </threadedComment>
  <threadedComment ref="S74" dT="2021-03-10T22:59:32.71" personId="{ECA6EBDA-4595-4B05-A278-CCDB6693F3EA}" id="{08152A67-4475-498E-AE92-C96B1D83EACC}">
    <text>Se ajusta la programación de la meta de manera acumulada, se cambia de 25% a 50%.</text>
  </threadedComment>
  <threadedComment ref="T74" dT="2021-03-10T22:59:44.06" personId="{ECA6EBDA-4595-4B05-A278-CCDB6693F3EA}" id="{C263398B-3026-44BF-9A7A-6897331831E7}">
    <text>Se ajusta la programación de la meta de manera acumulada, se cambia de 25% a 75%.</text>
  </threadedComment>
  <threadedComment ref="U74" dT="2021-03-10T22:59:55.57" personId="{ECA6EBDA-4595-4B05-A278-CCDB6693F3EA}" id="{CEE1E3E3-39D5-4CFF-93B5-C58930A08AFD}">
    <text>Se ajusta la programación de la meta de manera acumulada, se cambia de 25% a 100%.</text>
  </threadedComment>
  <threadedComment ref="J81" dT="2021-03-10T21:15:23.60" personId="{ECA6EBDA-4595-4B05-A278-CCDB6693F3EA}" id="{83863119-6C0E-40C7-B94E-85E7DC3C00F6}">
    <text>Se complementa con Dirección General</text>
  </threadedComment>
  <threadedComment ref="N81" dT="2021-03-10T23:19:52.64" personId="{ECA6EBDA-4595-4B05-A278-CCDB6693F3EA}" id="{F4C160CA-714A-4FE1-A523-92FCD32B5EDD}">
    <text>Se incluyen paréntesis y *100</text>
  </threadedComment>
  <threadedComment ref="J88" dT="2021-03-10T21:15:42.76" personId="{ECA6EBDA-4595-4B05-A278-CCDB6693F3EA}" id="{DE94C31D-9E9B-4BF5-9DE4-EC754D1FCC84}">
    <text>Se complementa con Dirección General</text>
  </threadedComment>
  <threadedComment ref="N88" dT="2021-03-10T23:20:05.91" personId="{ECA6EBDA-4595-4B05-A278-CCDB6693F3EA}" id="{91996B7F-6F62-4D79-A472-D4AB6CA3093D}">
    <text>Se incluyen paréntesis y *100</text>
  </threadedComment>
  <threadedComment ref="J91" dT="2021-03-10T21:16:09.75" personId="{ECA6EBDA-4595-4B05-A278-CCDB6693F3EA}" id="{6402818B-C502-4DF6-9518-5CE688E33F06}">
    <text>Se complementa con Dirección General</text>
  </threadedComment>
  <threadedComment ref="J94" dT="2021-03-10T21:16:23.10" personId="{ECA6EBDA-4595-4B05-A278-CCDB6693F3EA}" id="{B414FED1-6AD7-48F0-8BE2-F85F6F1C09B0}">
    <text>Se complementa con Dirección General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S24" dT="2020-05-05T03:45:45.43" personId="{ECA6EBDA-4595-4B05-A278-CCDB6693F3EA}" id="{B1E0C004-59FF-4274-ABB0-E761CFD4EB44}">
    <text>Cambiar en brújula la meta de alineación</text>
  </threadedComment>
  <threadedComment ref="S24" dT="2020-05-05T03:51:49.96" personId="{ECA6EBDA-4595-4B05-A278-CCDB6693F3EA}" id="{1F0A8354-A13D-4195-BEDC-CC7E3688964B}" parentId="{B1E0C004-59FF-4274-ABB0-E761CFD4EB44}">
    <text>Ya se efectuó el cambio</text>
  </threadedComment>
  <threadedComment ref="S24" dT="2020-05-05T03:52:38.92" personId="{ECA6EBDA-4595-4B05-A278-CCDB6693F3EA}" id="{05B07888-CDC2-4035-A225-5A88B5026876}" parentId="{B1E0C004-59FF-4274-ABB0-E761CFD4EB44}">
    <text>ya se efectuó el cambio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14"/>
  <sheetViews>
    <sheetView showGridLines="0" view="pageBreakPreview" zoomScaleNormal="120" zoomScaleSheetLayoutView="100" zoomScalePageLayoutView="120" workbookViewId="0">
      <pane xSplit="8" ySplit="8" topLeftCell="I31" activePane="bottomRight" state="frozen"/>
      <selection pane="topRight" activeCell="I1" sqref="I1"/>
      <selection pane="bottomLeft" activeCell="A9" sqref="A9"/>
      <selection pane="bottomRight" activeCell="A7" sqref="A7:A35"/>
    </sheetView>
  </sheetViews>
  <sheetFormatPr baseColWidth="10" defaultColWidth="12.42578125" defaultRowHeight="48" customHeight="1" x14ac:dyDescent="0.25"/>
  <cols>
    <col min="1" max="5" width="16.42578125" style="38" customWidth="1"/>
    <col min="6" max="6" width="12.42578125" style="38" customWidth="1"/>
    <col min="7" max="7" width="12" style="38" customWidth="1"/>
    <col min="8" max="8" width="19.7109375" style="38" customWidth="1"/>
    <col min="9" max="9" width="23.42578125" style="39" customWidth="1"/>
    <col min="10" max="10" width="20.42578125" style="40" customWidth="1"/>
    <col min="11" max="11" width="23.85546875" style="39" customWidth="1"/>
    <col min="12" max="12" width="30.140625" style="39" customWidth="1"/>
    <col min="13" max="13" width="29.7109375" style="39" customWidth="1"/>
    <col min="14" max="14" width="33.42578125" style="40" customWidth="1"/>
    <col min="15" max="15" width="14.85546875" style="40" customWidth="1"/>
    <col min="16" max="16" width="9.85546875" style="41" customWidth="1"/>
    <col min="17" max="21" width="9.7109375" style="39" customWidth="1"/>
    <col min="22" max="22" width="22" style="41" bestFit="1" customWidth="1"/>
    <col min="23" max="23" width="56.85546875" style="39" customWidth="1"/>
    <col min="24" max="24" width="21.42578125" style="39" customWidth="1"/>
    <col min="25" max="25" width="11.85546875" style="39" customWidth="1"/>
    <col min="26" max="26" width="37" style="39" customWidth="1"/>
    <col min="27" max="27" width="13.42578125" style="39" customWidth="1"/>
    <col min="28" max="28" width="16.7109375" style="39" customWidth="1"/>
    <col min="29" max="29" width="22" style="39" customWidth="1"/>
    <col min="30" max="30" width="25.42578125" style="41" customWidth="1"/>
    <col min="31" max="31" width="7.7109375" style="38" customWidth="1"/>
    <col min="32" max="32" width="16.42578125" style="38" customWidth="1"/>
    <col min="33" max="33" width="7.7109375" style="38" customWidth="1"/>
    <col min="34" max="35" width="5.42578125" style="38" customWidth="1"/>
    <col min="36" max="36" width="11.7109375" style="38" customWidth="1"/>
    <col min="37" max="37" width="18.7109375" style="38" customWidth="1"/>
    <col min="38" max="44" width="7.140625" style="38" customWidth="1"/>
    <col min="45" max="45" width="12.85546875" style="38" customWidth="1"/>
    <col min="46" max="46" width="12.7109375" style="38" customWidth="1"/>
    <col min="47" max="47" width="5" style="38" customWidth="1"/>
    <col min="48" max="48" width="11.42578125" style="38" customWidth="1"/>
    <col min="49" max="49" width="11.140625" style="38" customWidth="1"/>
    <col min="50" max="50" width="7.85546875" style="38" customWidth="1"/>
    <col min="51" max="52" width="9.7109375" style="42" customWidth="1"/>
    <col min="53" max="53" width="10.140625" style="42" customWidth="1"/>
    <col min="54" max="58" width="7.7109375" style="42" customWidth="1"/>
    <col min="59" max="68" width="6.28515625" style="42" customWidth="1"/>
    <col min="69" max="69" width="10.140625" style="42" customWidth="1"/>
    <col min="70" max="70" width="8.28515625" style="42" customWidth="1"/>
    <col min="71" max="71" width="8.42578125" style="42" customWidth="1"/>
    <col min="72" max="73" width="12.42578125" style="3" customWidth="1"/>
    <col min="74" max="16384" width="12.42578125" style="3"/>
  </cols>
  <sheetData>
    <row r="1" spans="1:73" ht="21" customHeight="1" x14ac:dyDescent="0.25">
      <c r="A1" s="274"/>
      <c r="B1" s="275"/>
      <c r="C1" s="275"/>
      <c r="D1" s="275"/>
      <c r="E1" s="275"/>
      <c r="F1" s="276"/>
      <c r="G1" s="276"/>
      <c r="H1" s="276"/>
      <c r="I1" s="280" t="s">
        <v>3</v>
      </c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0"/>
      <c r="BE1" s="280"/>
      <c r="BF1" s="280"/>
      <c r="BG1" s="280"/>
      <c r="BH1" s="280"/>
      <c r="BI1" s="280"/>
      <c r="BJ1" s="280"/>
      <c r="BK1" s="280"/>
      <c r="BL1" s="280"/>
      <c r="BM1" s="280"/>
      <c r="BN1" s="280"/>
      <c r="BO1" s="280"/>
      <c r="BP1" s="280"/>
      <c r="BQ1" s="280"/>
      <c r="BR1" s="280"/>
      <c r="BS1" s="281"/>
      <c r="BT1" s="1"/>
      <c r="BU1" s="2"/>
    </row>
    <row r="2" spans="1:73" ht="21" customHeight="1" x14ac:dyDescent="0.25">
      <c r="A2" s="277"/>
      <c r="B2" s="278"/>
      <c r="C2" s="278"/>
      <c r="D2" s="278"/>
      <c r="E2" s="278"/>
      <c r="F2" s="279"/>
      <c r="G2" s="279"/>
      <c r="H2" s="279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BP2" s="282"/>
      <c r="BQ2" s="282"/>
      <c r="BR2" s="282"/>
      <c r="BS2" s="283"/>
      <c r="BT2" s="4"/>
      <c r="BU2" s="2"/>
    </row>
    <row r="3" spans="1:73" s="11" customFormat="1" ht="29.25" customHeight="1" x14ac:dyDescent="0.25">
      <c r="A3" s="5" t="s">
        <v>4</v>
      </c>
      <c r="B3" s="6"/>
      <c r="C3" s="6"/>
      <c r="D3" s="6"/>
      <c r="E3" s="6"/>
      <c r="F3" s="7">
        <v>2020</v>
      </c>
      <c r="G3" s="8" t="s">
        <v>5</v>
      </c>
      <c r="H3" s="7">
        <v>2</v>
      </c>
      <c r="I3" s="9" t="s">
        <v>6</v>
      </c>
      <c r="J3" s="284" t="s">
        <v>7</v>
      </c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4"/>
      <c r="BM3" s="284"/>
      <c r="BN3" s="284"/>
      <c r="BO3" s="284"/>
      <c r="BP3" s="284"/>
      <c r="BQ3" s="284"/>
      <c r="BR3" s="284"/>
      <c r="BS3" s="285"/>
      <c r="BT3" s="4"/>
      <c r="BU3" s="10"/>
    </row>
    <row r="4" spans="1:73" s="13" customFormat="1" ht="26.25" customHeight="1" x14ac:dyDescent="0.25">
      <c r="A4" s="286" t="s">
        <v>8</v>
      </c>
      <c r="B4" s="270" t="s">
        <v>9</v>
      </c>
      <c r="C4" s="270" t="s">
        <v>10</v>
      </c>
      <c r="D4" s="270" t="s">
        <v>11</v>
      </c>
      <c r="E4" s="270" t="s">
        <v>12</v>
      </c>
      <c r="F4" s="270" t="s">
        <v>13</v>
      </c>
      <c r="G4" s="270" t="s">
        <v>14</v>
      </c>
      <c r="H4" s="270" t="s">
        <v>15</v>
      </c>
      <c r="I4" s="270" t="s">
        <v>1</v>
      </c>
      <c r="J4" s="270" t="s">
        <v>2</v>
      </c>
      <c r="K4" s="270" t="s">
        <v>16</v>
      </c>
      <c r="L4" s="273" t="s">
        <v>17</v>
      </c>
      <c r="M4" s="270" t="s">
        <v>18</v>
      </c>
      <c r="N4" s="270" t="s">
        <v>19</v>
      </c>
      <c r="O4" s="270" t="s">
        <v>20</v>
      </c>
      <c r="P4" s="270" t="s">
        <v>21</v>
      </c>
      <c r="Q4" s="270" t="s">
        <v>22</v>
      </c>
      <c r="R4" s="288" t="s">
        <v>23</v>
      </c>
      <c r="S4" s="288" t="s">
        <v>24</v>
      </c>
      <c r="T4" s="288" t="s">
        <v>25</v>
      </c>
      <c r="U4" s="288" t="s">
        <v>26</v>
      </c>
      <c r="V4" s="288" t="s">
        <v>27</v>
      </c>
      <c r="W4" s="270" t="s">
        <v>28</v>
      </c>
      <c r="X4" s="270" t="s">
        <v>29</v>
      </c>
      <c r="Y4" s="270" t="s">
        <v>30</v>
      </c>
      <c r="Z4" s="270" t="s">
        <v>31</v>
      </c>
      <c r="AA4" s="270" t="s">
        <v>32</v>
      </c>
      <c r="AB4" s="270" t="s">
        <v>33</v>
      </c>
      <c r="AC4" s="270" t="s">
        <v>34</v>
      </c>
      <c r="AD4" s="288" t="s">
        <v>35</v>
      </c>
      <c r="AE4" s="297" t="s">
        <v>36</v>
      </c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AW4" s="297"/>
      <c r="AX4" s="297"/>
      <c r="AY4" s="291" t="s">
        <v>37</v>
      </c>
      <c r="AZ4" s="291"/>
      <c r="BA4" s="291"/>
      <c r="BB4" s="291"/>
      <c r="BC4" s="291"/>
      <c r="BD4" s="291"/>
      <c r="BE4" s="291"/>
      <c r="BF4" s="291"/>
      <c r="BG4" s="291"/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1"/>
      <c r="BS4" s="292"/>
      <c r="BT4" s="12"/>
    </row>
    <row r="5" spans="1:73" s="16" customFormat="1" ht="42.75" customHeight="1" x14ac:dyDescent="0.25">
      <c r="A5" s="287"/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3"/>
      <c r="M5" s="271"/>
      <c r="N5" s="271"/>
      <c r="O5" s="271"/>
      <c r="P5" s="271"/>
      <c r="Q5" s="271"/>
      <c r="R5" s="289"/>
      <c r="S5" s="289"/>
      <c r="T5" s="289"/>
      <c r="U5" s="289"/>
      <c r="V5" s="289"/>
      <c r="W5" s="271"/>
      <c r="X5" s="271"/>
      <c r="Y5" s="271"/>
      <c r="Z5" s="271"/>
      <c r="AA5" s="271"/>
      <c r="AB5" s="271"/>
      <c r="AC5" s="271"/>
      <c r="AD5" s="289"/>
      <c r="AE5" s="293" t="s">
        <v>38</v>
      </c>
      <c r="AF5" s="293"/>
      <c r="AG5" s="293"/>
      <c r="AH5" s="293" t="s">
        <v>39</v>
      </c>
      <c r="AI5" s="293"/>
      <c r="AJ5" s="293" t="s">
        <v>40</v>
      </c>
      <c r="AK5" s="293"/>
      <c r="AL5" s="293"/>
      <c r="AM5" s="293"/>
      <c r="AN5" s="293"/>
      <c r="AO5" s="293"/>
      <c r="AP5" s="293"/>
      <c r="AQ5" s="293"/>
      <c r="AR5" s="293"/>
      <c r="AS5" s="293"/>
      <c r="AT5" s="14" t="s">
        <v>41</v>
      </c>
      <c r="AU5" s="293" t="s">
        <v>42</v>
      </c>
      <c r="AV5" s="293"/>
      <c r="AW5" s="14" t="s">
        <v>43</v>
      </c>
      <c r="AX5" s="14" t="s">
        <v>44</v>
      </c>
      <c r="AY5" s="15" t="s">
        <v>45</v>
      </c>
      <c r="AZ5" s="15" t="s">
        <v>46</v>
      </c>
      <c r="BA5" s="15" t="s">
        <v>47</v>
      </c>
      <c r="BB5" s="294" t="s">
        <v>48</v>
      </c>
      <c r="BC5" s="294"/>
      <c r="BD5" s="294"/>
      <c r="BE5" s="294"/>
      <c r="BF5" s="294"/>
      <c r="BG5" s="295" t="s">
        <v>49</v>
      </c>
      <c r="BH5" s="295" t="s">
        <v>50</v>
      </c>
      <c r="BI5" s="295" t="s">
        <v>51</v>
      </c>
      <c r="BJ5" s="295" t="s">
        <v>52</v>
      </c>
      <c r="BK5" s="295" t="s">
        <v>53</v>
      </c>
      <c r="BL5" s="295" t="s">
        <v>54</v>
      </c>
      <c r="BM5" s="295" t="s">
        <v>55</v>
      </c>
      <c r="BN5" s="295" t="s">
        <v>56</v>
      </c>
      <c r="BO5" s="295" t="s">
        <v>57</v>
      </c>
      <c r="BP5" s="295" t="s">
        <v>58</v>
      </c>
      <c r="BQ5" s="295" t="s">
        <v>59</v>
      </c>
      <c r="BR5" s="295" t="s">
        <v>60</v>
      </c>
      <c r="BS5" s="298" t="s">
        <v>61</v>
      </c>
    </row>
    <row r="6" spans="1:73" s="16" customFormat="1" ht="24" customHeight="1" x14ac:dyDescent="0.25">
      <c r="A6" s="287"/>
      <c r="B6" s="271"/>
      <c r="C6" s="271"/>
      <c r="D6" s="271"/>
      <c r="E6" s="271"/>
      <c r="F6" s="271"/>
      <c r="G6" s="272"/>
      <c r="H6" s="272"/>
      <c r="I6" s="272"/>
      <c r="J6" s="272"/>
      <c r="K6" s="272"/>
      <c r="L6" s="273"/>
      <c r="M6" s="272"/>
      <c r="N6" s="272"/>
      <c r="O6" s="272"/>
      <c r="P6" s="272"/>
      <c r="Q6" s="272"/>
      <c r="R6" s="290"/>
      <c r="S6" s="290"/>
      <c r="T6" s="290"/>
      <c r="U6" s="290"/>
      <c r="V6" s="290"/>
      <c r="W6" s="272"/>
      <c r="X6" s="272"/>
      <c r="Y6" s="272"/>
      <c r="Z6" s="272"/>
      <c r="AA6" s="272"/>
      <c r="AB6" s="272"/>
      <c r="AC6" s="272"/>
      <c r="AD6" s="290"/>
      <c r="AE6" s="17" t="s">
        <v>62</v>
      </c>
      <c r="AF6" s="17" t="s">
        <v>63</v>
      </c>
      <c r="AG6" s="17" t="s">
        <v>64</v>
      </c>
      <c r="AH6" s="17" t="s">
        <v>65</v>
      </c>
      <c r="AI6" s="17" t="s">
        <v>64</v>
      </c>
      <c r="AJ6" s="17" t="s">
        <v>63</v>
      </c>
      <c r="AK6" s="17" t="s">
        <v>66</v>
      </c>
      <c r="AL6" s="17" t="s">
        <v>67</v>
      </c>
      <c r="AM6" s="17" t="s">
        <v>68</v>
      </c>
      <c r="AN6" s="17" t="s">
        <v>69</v>
      </c>
      <c r="AO6" s="17" t="s">
        <v>70</v>
      </c>
      <c r="AP6" s="17" t="s">
        <v>71</v>
      </c>
      <c r="AQ6" s="17" t="s">
        <v>72</v>
      </c>
      <c r="AR6" s="17" t="s">
        <v>73</v>
      </c>
      <c r="AS6" s="17" t="s">
        <v>74</v>
      </c>
      <c r="AT6" s="17" t="s">
        <v>75</v>
      </c>
      <c r="AU6" s="17" t="s">
        <v>76</v>
      </c>
      <c r="AV6" s="17" t="s">
        <v>74</v>
      </c>
      <c r="AW6" s="17" t="s">
        <v>77</v>
      </c>
      <c r="AX6" s="17" t="s">
        <v>78</v>
      </c>
      <c r="AY6" s="18" t="s">
        <v>79</v>
      </c>
      <c r="AZ6" s="18" t="s">
        <v>80</v>
      </c>
      <c r="BA6" s="18" t="s">
        <v>81</v>
      </c>
      <c r="BB6" s="18" t="s">
        <v>82</v>
      </c>
      <c r="BC6" s="18" t="s">
        <v>83</v>
      </c>
      <c r="BD6" s="18" t="s">
        <v>84</v>
      </c>
      <c r="BE6" s="18" t="s">
        <v>85</v>
      </c>
      <c r="BF6" s="18" t="s">
        <v>86</v>
      </c>
      <c r="BG6" s="296"/>
      <c r="BH6" s="296"/>
      <c r="BI6" s="296"/>
      <c r="BJ6" s="296"/>
      <c r="BK6" s="296"/>
      <c r="BL6" s="296"/>
      <c r="BM6" s="296"/>
      <c r="BN6" s="296"/>
      <c r="BO6" s="296"/>
      <c r="BP6" s="296"/>
      <c r="BQ6" s="296"/>
      <c r="BR6" s="296"/>
      <c r="BS6" s="299"/>
    </row>
    <row r="7" spans="1:73" s="23" customFormat="1" ht="47.25" customHeight="1" x14ac:dyDescent="0.25">
      <c r="A7" s="300" t="s">
        <v>87</v>
      </c>
      <c r="B7" s="303">
        <v>0.3</v>
      </c>
      <c r="C7" s="306">
        <f>+D7*30%</f>
        <v>3.5999999999999997E-2</v>
      </c>
      <c r="D7" s="306">
        <v>0.12</v>
      </c>
      <c r="E7" s="306" t="s">
        <v>88</v>
      </c>
      <c r="F7" s="309">
        <v>1</v>
      </c>
      <c r="G7" s="309">
        <v>0.25</v>
      </c>
      <c r="H7" s="318" t="s">
        <v>89</v>
      </c>
      <c r="I7" s="317" t="s">
        <v>0</v>
      </c>
      <c r="J7" s="314" t="s">
        <v>90</v>
      </c>
      <c r="K7" s="314" t="s">
        <v>91</v>
      </c>
      <c r="L7" s="314" t="s">
        <v>92</v>
      </c>
      <c r="M7" s="314" t="s">
        <v>93</v>
      </c>
      <c r="N7" s="314" t="s">
        <v>94</v>
      </c>
      <c r="O7" s="314" t="s">
        <v>95</v>
      </c>
      <c r="P7" s="314">
        <v>400</v>
      </c>
      <c r="Q7" s="314">
        <v>400</v>
      </c>
      <c r="R7" s="314">
        <v>10</v>
      </c>
      <c r="S7" s="314">
        <v>50</v>
      </c>
      <c r="T7" s="314">
        <v>90</v>
      </c>
      <c r="U7" s="314">
        <v>400</v>
      </c>
      <c r="V7" s="315">
        <v>0</v>
      </c>
      <c r="W7" s="19" t="s">
        <v>96</v>
      </c>
      <c r="X7" s="20">
        <v>0</v>
      </c>
      <c r="Y7" s="19">
        <v>15</v>
      </c>
      <c r="Z7" s="19" t="s">
        <v>97</v>
      </c>
      <c r="AA7" s="21">
        <v>43831</v>
      </c>
      <c r="AB7" s="21">
        <v>44196</v>
      </c>
      <c r="AC7" s="19" t="s">
        <v>98</v>
      </c>
      <c r="AD7" s="19" t="s">
        <v>99</v>
      </c>
      <c r="AE7" s="19" t="s">
        <v>100</v>
      </c>
      <c r="AF7" s="19"/>
      <c r="AG7" s="19" t="s">
        <v>100</v>
      </c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 t="s">
        <v>100</v>
      </c>
      <c r="AV7" s="19"/>
      <c r="AW7" s="19" t="s">
        <v>100</v>
      </c>
      <c r="AX7" s="19"/>
      <c r="AY7" s="19" t="s">
        <v>100</v>
      </c>
      <c r="AZ7" s="19" t="s">
        <v>100</v>
      </c>
      <c r="BA7" s="19" t="s">
        <v>100</v>
      </c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22"/>
    </row>
    <row r="8" spans="1:73" s="23" customFormat="1" ht="54" customHeight="1" x14ac:dyDescent="0.25">
      <c r="A8" s="301"/>
      <c r="B8" s="304"/>
      <c r="C8" s="307"/>
      <c r="D8" s="307"/>
      <c r="E8" s="307"/>
      <c r="F8" s="310"/>
      <c r="G8" s="312"/>
      <c r="H8" s="319"/>
      <c r="I8" s="317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5"/>
      <c r="W8" s="19" t="s">
        <v>101</v>
      </c>
      <c r="X8" s="20">
        <v>0</v>
      </c>
      <c r="Y8" s="19">
        <v>25</v>
      </c>
      <c r="Z8" s="19" t="s">
        <v>102</v>
      </c>
      <c r="AA8" s="21">
        <v>43831</v>
      </c>
      <c r="AB8" s="21">
        <v>44196</v>
      </c>
      <c r="AC8" s="19" t="s">
        <v>103</v>
      </c>
      <c r="AD8" s="19" t="s">
        <v>99</v>
      </c>
      <c r="AE8" s="19" t="s">
        <v>100</v>
      </c>
      <c r="AF8" s="19"/>
      <c r="AG8" s="19" t="s">
        <v>100</v>
      </c>
      <c r="AH8" s="19"/>
      <c r="AI8" s="19"/>
      <c r="AJ8" s="19"/>
      <c r="AK8" s="19"/>
      <c r="AL8" s="19"/>
      <c r="AM8" s="19"/>
      <c r="AN8" s="19"/>
      <c r="AO8" s="19"/>
      <c r="AP8" s="19" t="s">
        <v>100</v>
      </c>
      <c r="AQ8" s="19" t="s">
        <v>100</v>
      </c>
      <c r="AR8" s="19"/>
      <c r="AS8" s="19" t="s">
        <v>100</v>
      </c>
      <c r="AT8" s="19"/>
      <c r="AU8" s="19" t="s">
        <v>100</v>
      </c>
      <c r="AV8" s="19" t="s">
        <v>100</v>
      </c>
      <c r="AW8" s="19" t="s">
        <v>100</v>
      </c>
      <c r="AX8" s="19"/>
      <c r="AY8" s="19" t="s">
        <v>100</v>
      </c>
      <c r="AZ8" s="19" t="s">
        <v>100</v>
      </c>
      <c r="BA8" s="19" t="s">
        <v>100</v>
      </c>
      <c r="BB8" s="19" t="s">
        <v>100</v>
      </c>
      <c r="BC8" s="19"/>
      <c r="BD8" s="19"/>
      <c r="BE8" s="19"/>
      <c r="BF8" s="19" t="s">
        <v>100</v>
      </c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22"/>
    </row>
    <row r="9" spans="1:73" s="23" customFormat="1" ht="64.5" customHeight="1" x14ac:dyDescent="0.25">
      <c r="A9" s="301"/>
      <c r="B9" s="304"/>
      <c r="C9" s="307"/>
      <c r="D9" s="307"/>
      <c r="E9" s="307"/>
      <c r="F9" s="310"/>
      <c r="G9" s="312"/>
      <c r="H9" s="319"/>
      <c r="I9" s="317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5"/>
      <c r="W9" s="19" t="s">
        <v>104</v>
      </c>
      <c r="X9" s="20">
        <v>0</v>
      </c>
      <c r="Y9" s="19">
        <v>30</v>
      </c>
      <c r="Z9" s="19" t="s">
        <v>105</v>
      </c>
      <c r="AA9" s="21">
        <v>43831</v>
      </c>
      <c r="AB9" s="21">
        <v>44196</v>
      </c>
      <c r="AC9" s="19" t="s">
        <v>103</v>
      </c>
      <c r="AD9" s="19" t="s">
        <v>99</v>
      </c>
      <c r="AE9" s="19" t="s">
        <v>100</v>
      </c>
      <c r="AF9" s="19"/>
      <c r="AG9" s="19" t="s">
        <v>100</v>
      </c>
      <c r="AH9" s="19"/>
      <c r="AI9" s="19"/>
      <c r="AJ9" s="19"/>
      <c r="AK9" s="19" t="s">
        <v>100</v>
      </c>
      <c r="AL9" s="19"/>
      <c r="AM9" s="19"/>
      <c r="AN9" s="19"/>
      <c r="AO9" s="19"/>
      <c r="AP9" s="19" t="s">
        <v>100</v>
      </c>
      <c r="AQ9" s="19" t="s">
        <v>100</v>
      </c>
      <c r="AR9" s="19"/>
      <c r="AS9" s="19" t="s">
        <v>100</v>
      </c>
      <c r="AT9" s="19"/>
      <c r="AU9" s="19" t="s">
        <v>100</v>
      </c>
      <c r="AV9" s="19" t="s">
        <v>100</v>
      </c>
      <c r="AW9" s="19" t="s">
        <v>100</v>
      </c>
      <c r="AX9" s="19"/>
      <c r="AY9" s="19" t="s">
        <v>100</v>
      </c>
      <c r="AZ9" s="19" t="s">
        <v>100</v>
      </c>
      <c r="BA9" s="19" t="s">
        <v>100</v>
      </c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22"/>
    </row>
    <row r="10" spans="1:73" s="23" customFormat="1" ht="42.75" customHeight="1" x14ac:dyDescent="0.25">
      <c r="A10" s="301"/>
      <c r="B10" s="304"/>
      <c r="C10" s="308"/>
      <c r="D10" s="308"/>
      <c r="E10" s="307"/>
      <c r="F10" s="310"/>
      <c r="G10" s="312"/>
      <c r="H10" s="319"/>
      <c r="I10" s="317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5"/>
      <c r="W10" s="19" t="s">
        <v>106</v>
      </c>
      <c r="X10" s="20">
        <v>0</v>
      </c>
      <c r="Y10" s="19">
        <v>30</v>
      </c>
      <c r="Z10" s="19" t="s">
        <v>107</v>
      </c>
      <c r="AA10" s="21">
        <v>44013</v>
      </c>
      <c r="AB10" s="21">
        <v>44196</v>
      </c>
      <c r="AC10" s="19" t="s">
        <v>108</v>
      </c>
      <c r="AD10" s="19" t="s">
        <v>99</v>
      </c>
      <c r="AE10" s="19" t="s">
        <v>100</v>
      </c>
      <c r="AF10" s="19"/>
      <c r="AG10" s="19" t="s">
        <v>100</v>
      </c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 t="s">
        <v>100</v>
      </c>
      <c r="AV10" s="19"/>
      <c r="AW10" s="19"/>
      <c r="AX10" s="19"/>
      <c r="AY10" s="19" t="s">
        <v>100</v>
      </c>
      <c r="AZ10" s="19" t="s">
        <v>100</v>
      </c>
      <c r="BA10" s="19" t="s">
        <v>100</v>
      </c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22"/>
    </row>
    <row r="11" spans="1:73" s="23" customFormat="1" ht="42.75" customHeight="1" x14ac:dyDescent="0.25">
      <c r="A11" s="301"/>
      <c r="B11" s="304"/>
      <c r="C11" s="306">
        <f>+D11*30%</f>
        <v>0.03</v>
      </c>
      <c r="D11" s="316">
        <v>0.1</v>
      </c>
      <c r="E11" s="316" t="s">
        <v>109</v>
      </c>
      <c r="F11" s="310"/>
      <c r="G11" s="312"/>
      <c r="H11" s="319"/>
      <c r="I11" s="317" t="s">
        <v>110</v>
      </c>
      <c r="J11" s="314" t="s">
        <v>111</v>
      </c>
      <c r="K11" s="314" t="s">
        <v>112</v>
      </c>
      <c r="L11" s="314" t="s">
        <v>113</v>
      </c>
      <c r="M11" s="314" t="s">
        <v>114</v>
      </c>
      <c r="N11" s="314" t="s">
        <v>115</v>
      </c>
      <c r="O11" s="314" t="s">
        <v>116</v>
      </c>
      <c r="P11" s="321">
        <v>0.65</v>
      </c>
      <c r="Q11" s="321">
        <v>1</v>
      </c>
      <c r="R11" s="321">
        <v>0.06</v>
      </c>
      <c r="S11" s="321">
        <v>0.2</v>
      </c>
      <c r="T11" s="321">
        <v>0.7</v>
      </c>
      <c r="U11" s="321">
        <v>1</v>
      </c>
      <c r="V11" s="315">
        <v>31109000000</v>
      </c>
      <c r="W11" s="19" t="s">
        <v>117</v>
      </c>
      <c r="X11" s="20"/>
      <c r="Y11" s="24">
        <v>0.05</v>
      </c>
      <c r="Z11" s="19" t="s">
        <v>118</v>
      </c>
      <c r="AA11" s="21">
        <v>43891</v>
      </c>
      <c r="AB11" s="21">
        <v>44043</v>
      </c>
      <c r="AC11" s="19" t="s">
        <v>119</v>
      </c>
      <c r="AD11" s="19" t="s">
        <v>120</v>
      </c>
      <c r="AE11" s="19"/>
      <c r="AF11" s="19"/>
      <c r="AG11" s="19"/>
      <c r="AH11" s="19"/>
      <c r="AI11" s="19"/>
      <c r="AJ11" s="19"/>
      <c r="AK11" s="19" t="s">
        <v>100</v>
      </c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19"/>
      <c r="BK11" s="25"/>
      <c r="BL11" s="25"/>
      <c r="BM11" s="25"/>
      <c r="BN11" s="25"/>
      <c r="BO11" s="25"/>
      <c r="BP11" s="25"/>
      <c r="BQ11" s="25"/>
      <c r="BR11" s="25"/>
      <c r="BS11" s="25"/>
      <c r="BT11" s="19"/>
      <c r="BU11" s="22"/>
    </row>
    <row r="12" spans="1:73" s="23" customFormat="1" ht="42.75" customHeight="1" x14ac:dyDescent="0.25">
      <c r="A12" s="301"/>
      <c r="B12" s="304"/>
      <c r="C12" s="307"/>
      <c r="D12" s="316"/>
      <c r="E12" s="316"/>
      <c r="F12" s="310"/>
      <c r="G12" s="312"/>
      <c r="H12" s="319"/>
      <c r="I12" s="317"/>
      <c r="J12" s="314"/>
      <c r="K12" s="314"/>
      <c r="L12" s="314"/>
      <c r="M12" s="314"/>
      <c r="N12" s="314"/>
      <c r="O12" s="314"/>
      <c r="P12" s="321"/>
      <c r="Q12" s="321"/>
      <c r="R12" s="321"/>
      <c r="S12" s="321"/>
      <c r="T12" s="321"/>
      <c r="U12" s="321"/>
      <c r="V12" s="315"/>
      <c r="W12" s="19" t="s">
        <v>121</v>
      </c>
      <c r="X12" s="20"/>
      <c r="Y12" s="24">
        <v>0.3</v>
      </c>
      <c r="Z12" s="19" t="s">
        <v>122</v>
      </c>
      <c r="AA12" s="21">
        <v>43831</v>
      </c>
      <c r="AB12" s="21">
        <v>44135</v>
      </c>
      <c r="AC12" s="19" t="s">
        <v>123</v>
      </c>
      <c r="AD12" s="19" t="s">
        <v>124</v>
      </c>
      <c r="AE12" s="19" t="s">
        <v>100</v>
      </c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 t="s">
        <v>100</v>
      </c>
      <c r="AT12" s="19"/>
      <c r="AU12" s="19"/>
      <c r="AV12" s="19" t="s">
        <v>100</v>
      </c>
      <c r="AW12" s="19"/>
      <c r="AX12" s="19" t="s">
        <v>100</v>
      </c>
      <c r="AY12" s="25"/>
      <c r="AZ12" s="25"/>
      <c r="BA12" s="25"/>
      <c r="BB12" s="25"/>
      <c r="BC12" s="25"/>
      <c r="BD12" s="25"/>
      <c r="BE12" s="25"/>
      <c r="BF12" s="19" t="s">
        <v>100</v>
      </c>
      <c r="BG12" s="25"/>
      <c r="BH12" s="25"/>
      <c r="BI12" s="25"/>
      <c r="BJ12" s="19" t="s">
        <v>100</v>
      </c>
      <c r="BK12" s="25"/>
      <c r="BL12" s="25"/>
      <c r="BM12" s="25"/>
      <c r="BN12" s="25"/>
      <c r="BO12" s="25"/>
      <c r="BP12" s="25"/>
      <c r="BQ12" s="25"/>
      <c r="BR12" s="25"/>
      <c r="BS12" s="25"/>
      <c r="BT12" s="19"/>
      <c r="BU12" s="22"/>
    </row>
    <row r="13" spans="1:73" s="23" customFormat="1" ht="42.75" customHeight="1" x14ac:dyDescent="0.25">
      <c r="A13" s="301"/>
      <c r="B13" s="304"/>
      <c r="C13" s="307"/>
      <c r="D13" s="316"/>
      <c r="E13" s="316"/>
      <c r="F13" s="310"/>
      <c r="G13" s="312"/>
      <c r="H13" s="319"/>
      <c r="I13" s="317"/>
      <c r="J13" s="314"/>
      <c r="K13" s="314"/>
      <c r="L13" s="314"/>
      <c r="M13" s="314"/>
      <c r="N13" s="314"/>
      <c r="O13" s="314"/>
      <c r="P13" s="321"/>
      <c r="Q13" s="321"/>
      <c r="R13" s="321"/>
      <c r="S13" s="321"/>
      <c r="T13" s="321"/>
      <c r="U13" s="321"/>
      <c r="V13" s="315"/>
      <c r="W13" s="19" t="s">
        <v>125</v>
      </c>
      <c r="X13" s="20">
        <v>31109000000</v>
      </c>
      <c r="Y13" s="24">
        <v>0.6</v>
      </c>
      <c r="Z13" s="19" t="s">
        <v>126</v>
      </c>
      <c r="AA13" s="21">
        <v>43831</v>
      </c>
      <c r="AB13" s="21">
        <v>44176</v>
      </c>
      <c r="AC13" s="19" t="s">
        <v>119</v>
      </c>
      <c r="AD13" s="19" t="s">
        <v>127</v>
      </c>
      <c r="AE13" s="19" t="s">
        <v>100</v>
      </c>
      <c r="AF13" s="19" t="s">
        <v>100</v>
      </c>
      <c r="AG13" s="19"/>
      <c r="AH13" s="19"/>
      <c r="AI13" s="19"/>
      <c r="AJ13" s="19" t="s">
        <v>100</v>
      </c>
      <c r="AK13" s="19"/>
      <c r="AL13" s="19"/>
      <c r="AM13" s="19"/>
      <c r="AN13" s="19"/>
      <c r="AO13" s="19"/>
      <c r="AP13" s="19"/>
      <c r="AQ13" s="19"/>
      <c r="AR13" s="19"/>
      <c r="AS13" s="19" t="s">
        <v>100</v>
      </c>
      <c r="AT13" s="19"/>
      <c r="AU13" s="19" t="s">
        <v>100</v>
      </c>
      <c r="AV13" s="19" t="s">
        <v>100</v>
      </c>
      <c r="AW13" s="19"/>
      <c r="AX13" s="19" t="s">
        <v>100</v>
      </c>
      <c r="AY13" s="25"/>
      <c r="AZ13" s="19" t="s">
        <v>100</v>
      </c>
      <c r="BA13" s="25"/>
      <c r="BB13" s="25"/>
      <c r="BC13" s="25"/>
      <c r="BD13" s="19"/>
      <c r="BE13" s="19"/>
      <c r="BF13" s="19" t="s">
        <v>100</v>
      </c>
      <c r="BG13" s="19"/>
      <c r="BH13" s="19"/>
      <c r="BI13" s="19"/>
      <c r="BJ13" s="19" t="s">
        <v>100</v>
      </c>
      <c r="BK13" s="19"/>
      <c r="BL13" s="25"/>
      <c r="BM13" s="25"/>
      <c r="BN13" s="25"/>
      <c r="BO13" s="25"/>
      <c r="BP13" s="25"/>
      <c r="BQ13" s="25"/>
      <c r="BR13" s="25"/>
      <c r="BS13" s="25"/>
      <c r="BT13" s="19"/>
      <c r="BU13" s="22"/>
    </row>
    <row r="14" spans="1:73" s="23" customFormat="1" ht="42.75" customHeight="1" x14ac:dyDescent="0.25">
      <c r="A14" s="301"/>
      <c r="B14" s="304"/>
      <c r="C14" s="308"/>
      <c r="D14" s="316"/>
      <c r="E14" s="316"/>
      <c r="F14" s="310"/>
      <c r="G14" s="312"/>
      <c r="H14" s="320"/>
      <c r="I14" s="317"/>
      <c r="J14" s="314"/>
      <c r="K14" s="314"/>
      <c r="L14" s="314"/>
      <c r="M14" s="314"/>
      <c r="N14" s="314"/>
      <c r="O14" s="314"/>
      <c r="P14" s="321"/>
      <c r="Q14" s="321"/>
      <c r="R14" s="321"/>
      <c r="S14" s="321"/>
      <c r="T14" s="321"/>
      <c r="U14" s="321"/>
      <c r="V14" s="315"/>
      <c r="W14" s="19" t="s">
        <v>128</v>
      </c>
      <c r="X14" s="20"/>
      <c r="Y14" s="24">
        <v>0.05</v>
      </c>
      <c r="Z14" s="19" t="s">
        <v>129</v>
      </c>
      <c r="AA14" s="21">
        <v>43831</v>
      </c>
      <c r="AB14" s="21">
        <v>44196</v>
      </c>
      <c r="AC14" s="19" t="s">
        <v>119</v>
      </c>
      <c r="AD14" s="19" t="s">
        <v>130</v>
      </c>
      <c r="AE14" s="19"/>
      <c r="AF14" s="19" t="s">
        <v>100</v>
      </c>
      <c r="AG14" s="19" t="s">
        <v>100</v>
      </c>
      <c r="AH14" s="19"/>
      <c r="AI14" s="19" t="s">
        <v>100</v>
      </c>
      <c r="AJ14" s="19" t="s">
        <v>100</v>
      </c>
      <c r="AK14" s="19"/>
      <c r="AL14" s="19"/>
      <c r="AM14" s="19"/>
      <c r="AN14" s="19"/>
      <c r="AO14" s="19"/>
      <c r="AP14" s="19"/>
      <c r="AQ14" s="19"/>
      <c r="AR14" s="19"/>
      <c r="AS14" s="19" t="s">
        <v>100</v>
      </c>
      <c r="AT14" s="19" t="s">
        <v>100</v>
      </c>
      <c r="AU14" s="19"/>
      <c r="AV14" s="19" t="s">
        <v>100</v>
      </c>
      <c r="AW14" s="19"/>
      <c r="AX14" s="19"/>
      <c r="AY14" s="25"/>
      <c r="AZ14" s="25"/>
      <c r="BA14" s="25"/>
      <c r="BB14" s="25"/>
      <c r="BC14" s="25"/>
      <c r="BD14" s="19" t="s">
        <v>100</v>
      </c>
      <c r="BE14" s="25"/>
      <c r="BF14" s="19" t="s">
        <v>100</v>
      </c>
      <c r="BG14" s="25"/>
      <c r="BH14" s="25"/>
      <c r="BI14" s="25"/>
      <c r="BJ14" s="19"/>
      <c r="BK14" s="25"/>
      <c r="BL14" s="25"/>
      <c r="BM14" s="25"/>
      <c r="BN14" s="25"/>
      <c r="BO14" s="25"/>
      <c r="BP14" s="25"/>
      <c r="BQ14" s="25"/>
      <c r="BR14" s="25"/>
      <c r="BS14" s="25"/>
      <c r="BT14" s="19"/>
      <c r="BU14" s="22"/>
    </row>
    <row r="15" spans="1:73" s="23" customFormat="1" ht="65.25" customHeight="1" x14ac:dyDescent="0.25">
      <c r="A15" s="301"/>
      <c r="B15" s="304"/>
      <c r="C15" s="316">
        <f>+D15*30%</f>
        <v>0.03</v>
      </c>
      <c r="D15" s="316">
        <v>0.1</v>
      </c>
      <c r="E15" s="316" t="s">
        <v>131</v>
      </c>
      <c r="F15" s="310"/>
      <c r="G15" s="312"/>
      <c r="H15" s="318" t="s">
        <v>132</v>
      </c>
      <c r="I15" s="317" t="s">
        <v>133</v>
      </c>
      <c r="J15" s="314" t="s">
        <v>134</v>
      </c>
      <c r="K15" s="314" t="s">
        <v>135</v>
      </c>
      <c r="L15" s="314" t="s">
        <v>136</v>
      </c>
      <c r="M15" s="314" t="s">
        <v>137</v>
      </c>
      <c r="N15" s="314" t="s">
        <v>138</v>
      </c>
      <c r="O15" s="314" t="s">
        <v>138</v>
      </c>
      <c r="P15" s="314">
        <v>0</v>
      </c>
      <c r="Q15" s="314">
        <v>2</v>
      </c>
      <c r="R15" s="314">
        <v>0</v>
      </c>
      <c r="S15" s="314">
        <v>0</v>
      </c>
      <c r="T15" s="314">
        <v>1</v>
      </c>
      <c r="U15" s="314">
        <v>1</v>
      </c>
      <c r="V15" s="315">
        <v>0</v>
      </c>
      <c r="W15" s="19" t="s">
        <v>139</v>
      </c>
      <c r="X15" s="20">
        <v>0</v>
      </c>
      <c r="Y15" s="24">
        <v>0.7</v>
      </c>
      <c r="Z15" s="19" t="s">
        <v>140</v>
      </c>
      <c r="AA15" s="21">
        <v>43831</v>
      </c>
      <c r="AB15" s="21">
        <v>44104</v>
      </c>
      <c r="AC15" s="19" t="s">
        <v>141</v>
      </c>
      <c r="AD15" s="19" t="s">
        <v>142</v>
      </c>
      <c r="AE15" s="19" t="s">
        <v>143</v>
      </c>
      <c r="AF15" s="19"/>
      <c r="AG15" s="19"/>
      <c r="AH15" s="19" t="s">
        <v>143</v>
      </c>
      <c r="AI15" s="19" t="s">
        <v>143</v>
      </c>
      <c r="AJ15" s="19"/>
      <c r="AK15" s="19" t="s">
        <v>143</v>
      </c>
      <c r="AL15" s="19" t="s">
        <v>143</v>
      </c>
      <c r="AM15" s="19"/>
      <c r="AN15" s="19"/>
      <c r="AO15" s="19"/>
      <c r="AP15" s="19" t="s">
        <v>143</v>
      </c>
      <c r="AQ15" s="19" t="s">
        <v>143</v>
      </c>
      <c r="AR15" s="19" t="s">
        <v>143</v>
      </c>
      <c r="AS15" s="19" t="s">
        <v>143</v>
      </c>
      <c r="AT15" s="19"/>
      <c r="AU15" s="19" t="s">
        <v>143</v>
      </c>
      <c r="AV15" s="19"/>
      <c r="AW15" s="19" t="s">
        <v>143</v>
      </c>
      <c r="AX15" s="19"/>
      <c r="AY15" s="26" t="s">
        <v>143</v>
      </c>
      <c r="AZ15" s="26"/>
      <c r="BA15" s="26" t="s">
        <v>143</v>
      </c>
      <c r="BB15" s="26"/>
      <c r="BC15" s="26"/>
      <c r="BD15" s="26"/>
      <c r="BE15" s="26" t="s">
        <v>143</v>
      </c>
      <c r="BF15" s="26" t="s">
        <v>143</v>
      </c>
      <c r="BG15" s="26" t="s">
        <v>143</v>
      </c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19"/>
      <c r="BU15" s="22"/>
    </row>
    <row r="16" spans="1:73" s="23" customFormat="1" ht="42.75" customHeight="1" x14ac:dyDescent="0.25">
      <c r="A16" s="301"/>
      <c r="B16" s="304"/>
      <c r="C16" s="316"/>
      <c r="D16" s="316"/>
      <c r="E16" s="316"/>
      <c r="F16" s="310"/>
      <c r="G16" s="312"/>
      <c r="H16" s="319"/>
      <c r="I16" s="317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5"/>
      <c r="W16" s="19" t="s">
        <v>144</v>
      </c>
      <c r="X16" s="20">
        <v>0</v>
      </c>
      <c r="Y16" s="24">
        <v>0.3</v>
      </c>
      <c r="Z16" s="19" t="s">
        <v>145</v>
      </c>
      <c r="AA16" s="21">
        <v>44105</v>
      </c>
      <c r="AB16" s="21">
        <v>44196</v>
      </c>
      <c r="AC16" s="19" t="s">
        <v>141</v>
      </c>
      <c r="AD16" s="19" t="s">
        <v>142</v>
      </c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22"/>
    </row>
    <row r="17" spans="1:73" s="23" customFormat="1" ht="42.75" customHeight="1" x14ac:dyDescent="0.25">
      <c r="A17" s="301"/>
      <c r="B17" s="304"/>
      <c r="C17" s="306">
        <f>+D17*30%</f>
        <v>0.03</v>
      </c>
      <c r="D17" s="306">
        <v>0.1</v>
      </c>
      <c r="E17" s="316" t="s">
        <v>146</v>
      </c>
      <c r="F17" s="310"/>
      <c r="G17" s="312"/>
      <c r="H17" s="319"/>
      <c r="I17" s="317" t="s">
        <v>147</v>
      </c>
      <c r="J17" s="314" t="s">
        <v>90</v>
      </c>
      <c r="K17" s="314" t="s">
        <v>148</v>
      </c>
      <c r="L17" s="314" t="s">
        <v>92</v>
      </c>
      <c r="M17" s="314" t="s">
        <v>149</v>
      </c>
      <c r="N17" s="314" t="s">
        <v>150</v>
      </c>
      <c r="O17" s="314" t="s">
        <v>138</v>
      </c>
      <c r="P17" s="314">
        <v>3</v>
      </c>
      <c r="Q17" s="314">
        <v>3</v>
      </c>
      <c r="R17" s="314">
        <v>0</v>
      </c>
      <c r="S17" s="314">
        <v>0</v>
      </c>
      <c r="T17" s="314">
        <v>1</v>
      </c>
      <c r="U17" s="314">
        <v>3</v>
      </c>
      <c r="V17" s="315"/>
      <c r="W17" s="19" t="s">
        <v>151</v>
      </c>
      <c r="X17" s="20">
        <v>0</v>
      </c>
      <c r="Y17" s="19">
        <v>40</v>
      </c>
      <c r="Z17" s="19" t="s">
        <v>152</v>
      </c>
      <c r="AA17" s="21">
        <v>44105</v>
      </c>
      <c r="AB17" s="21">
        <v>44196</v>
      </c>
      <c r="AC17" s="19" t="s">
        <v>108</v>
      </c>
      <c r="AD17" s="19" t="s">
        <v>99</v>
      </c>
      <c r="AE17" s="19" t="s">
        <v>100</v>
      </c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26"/>
      <c r="AZ17" s="26"/>
      <c r="BA17" s="26" t="s">
        <v>100</v>
      </c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19"/>
      <c r="BU17" s="22"/>
    </row>
    <row r="18" spans="1:73" s="23" customFormat="1" ht="42.75" customHeight="1" x14ac:dyDescent="0.25">
      <c r="A18" s="301"/>
      <c r="B18" s="304"/>
      <c r="C18" s="307"/>
      <c r="D18" s="307"/>
      <c r="E18" s="316"/>
      <c r="F18" s="310"/>
      <c r="G18" s="312"/>
      <c r="H18" s="319"/>
      <c r="I18" s="317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5"/>
      <c r="W18" s="19" t="s">
        <v>153</v>
      </c>
      <c r="X18" s="20">
        <v>0</v>
      </c>
      <c r="Y18" s="19">
        <v>20</v>
      </c>
      <c r="Z18" s="19" t="s">
        <v>154</v>
      </c>
      <c r="AA18" s="21">
        <v>43831</v>
      </c>
      <c r="AB18" s="21">
        <v>44196</v>
      </c>
      <c r="AC18" s="19" t="s">
        <v>155</v>
      </c>
      <c r="AD18" s="19" t="s">
        <v>99</v>
      </c>
      <c r="AE18" s="19" t="s">
        <v>100</v>
      </c>
      <c r="AF18" s="19"/>
      <c r="AG18" s="19" t="s">
        <v>100</v>
      </c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 t="s">
        <v>100</v>
      </c>
      <c r="AV18" s="19"/>
      <c r="AW18" s="19"/>
      <c r="AX18" s="19"/>
      <c r="AY18" s="26"/>
      <c r="AZ18" s="26"/>
      <c r="BA18" s="26" t="s">
        <v>100</v>
      </c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19"/>
      <c r="BU18" s="22"/>
    </row>
    <row r="19" spans="1:73" s="23" customFormat="1" ht="42.75" customHeight="1" x14ac:dyDescent="0.25">
      <c r="A19" s="301"/>
      <c r="B19" s="304"/>
      <c r="C19" s="308"/>
      <c r="D19" s="308"/>
      <c r="E19" s="316"/>
      <c r="F19" s="310"/>
      <c r="G19" s="312"/>
      <c r="H19" s="320"/>
      <c r="I19" s="317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5"/>
      <c r="W19" s="19" t="s">
        <v>156</v>
      </c>
      <c r="X19" s="20">
        <v>0</v>
      </c>
      <c r="Y19" s="19">
        <v>40</v>
      </c>
      <c r="Z19" s="19" t="s">
        <v>157</v>
      </c>
      <c r="AA19" s="21">
        <v>43831</v>
      </c>
      <c r="AB19" s="21">
        <v>44196</v>
      </c>
      <c r="AC19" s="19" t="s">
        <v>158</v>
      </c>
      <c r="AD19" s="19" t="s">
        <v>99</v>
      </c>
      <c r="AE19" s="19" t="s">
        <v>100</v>
      </c>
      <c r="AF19" s="19"/>
      <c r="AG19" s="19" t="s">
        <v>100</v>
      </c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26" t="s">
        <v>100</v>
      </c>
      <c r="AZ19" s="26" t="s">
        <v>100</v>
      </c>
      <c r="BA19" s="26" t="s">
        <v>100</v>
      </c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19"/>
      <c r="BU19" s="22"/>
    </row>
    <row r="20" spans="1:73" s="23" customFormat="1" ht="42.75" customHeight="1" x14ac:dyDescent="0.25">
      <c r="A20" s="301"/>
      <c r="B20" s="304"/>
      <c r="C20" s="306">
        <f>+D20*30%</f>
        <v>3.5999999999999997E-2</v>
      </c>
      <c r="D20" s="306">
        <v>0.12</v>
      </c>
      <c r="E20" s="316" t="s">
        <v>159</v>
      </c>
      <c r="F20" s="310"/>
      <c r="G20" s="312"/>
      <c r="H20" s="319" t="s">
        <v>160</v>
      </c>
      <c r="I20" s="317" t="s">
        <v>161</v>
      </c>
      <c r="J20" s="314" t="s">
        <v>111</v>
      </c>
      <c r="K20" s="314" t="s">
        <v>162</v>
      </c>
      <c r="L20" s="314" t="s">
        <v>163</v>
      </c>
      <c r="M20" s="314" t="s">
        <v>164</v>
      </c>
      <c r="N20" s="314" t="s">
        <v>165</v>
      </c>
      <c r="O20" s="314" t="s">
        <v>138</v>
      </c>
      <c r="P20" s="314">
        <v>20</v>
      </c>
      <c r="Q20" s="314">
        <v>23</v>
      </c>
      <c r="R20" s="314">
        <v>3</v>
      </c>
      <c r="S20" s="314">
        <v>9</v>
      </c>
      <c r="T20" s="314">
        <v>16</v>
      </c>
      <c r="U20" s="314">
        <v>23</v>
      </c>
      <c r="V20" s="315"/>
      <c r="W20" s="19" t="s">
        <v>166</v>
      </c>
      <c r="X20" s="20"/>
      <c r="Y20" s="24">
        <v>0.1</v>
      </c>
      <c r="Z20" s="21" t="s">
        <v>167</v>
      </c>
      <c r="AA20" s="21">
        <v>43862</v>
      </c>
      <c r="AB20" s="21">
        <v>44012</v>
      </c>
      <c r="AC20" s="19" t="s">
        <v>119</v>
      </c>
      <c r="AD20" s="19" t="s">
        <v>168</v>
      </c>
      <c r="AE20" s="19"/>
      <c r="AF20" s="19"/>
      <c r="AG20" s="19"/>
      <c r="AH20" s="19"/>
      <c r="AI20" s="19"/>
      <c r="AJ20" s="19"/>
      <c r="AK20" s="19" t="s">
        <v>143</v>
      </c>
      <c r="AL20" s="19"/>
      <c r="AM20" s="19"/>
      <c r="AN20" s="19"/>
      <c r="AO20" s="19"/>
      <c r="AP20" s="19" t="s">
        <v>143</v>
      </c>
      <c r="AQ20" s="19"/>
      <c r="AR20" s="19"/>
      <c r="AS20" s="19" t="s">
        <v>143</v>
      </c>
      <c r="AT20" s="19"/>
      <c r="AU20" s="19"/>
      <c r="AV20" s="19" t="s">
        <v>143</v>
      </c>
      <c r="AW20" s="19"/>
      <c r="AX20" s="19"/>
      <c r="AY20" s="19"/>
      <c r="AZ20" s="19"/>
      <c r="BA20" s="19" t="s">
        <v>143</v>
      </c>
      <c r="BB20" s="19"/>
      <c r="BC20" s="19"/>
      <c r="BD20" s="19"/>
      <c r="BE20" s="19" t="s">
        <v>143</v>
      </c>
      <c r="BF20" s="19" t="s">
        <v>143</v>
      </c>
      <c r="BG20" s="19"/>
      <c r="BH20" s="19"/>
      <c r="BI20" s="19"/>
      <c r="BJ20" s="19"/>
      <c r="BK20" s="19"/>
      <c r="BL20" s="19"/>
      <c r="BM20" s="19" t="s">
        <v>143</v>
      </c>
      <c r="BN20" s="19"/>
      <c r="BO20" s="19"/>
      <c r="BP20" s="19"/>
      <c r="BQ20" s="19"/>
      <c r="BR20" s="19"/>
      <c r="BS20" s="19"/>
      <c r="BT20" s="19"/>
      <c r="BU20" s="22"/>
    </row>
    <row r="21" spans="1:73" s="23" customFormat="1" ht="42.75" customHeight="1" x14ac:dyDescent="0.25">
      <c r="A21" s="301"/>
      <c r="B21" s="304"/>
      <c r="C21" s="307"/>
      <c r="D21" s="307"/>
      <c r="E21" s="316"/>
      <c r="F21" s="310"/>
      <c r="G21" s="312"/>
      <c r="H21" s="319"/>
      <c r="I21" s="317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5"/>
      <c r="W21" s="19" t="s">
        <v>169</v>
      </c>
      <c r="X21" s="20"/>
      <c r="Y21" s="24">
        <v>0.1</v>
      </c>
      <c r="Z21" s="21" t="s">
        <v>170</v>
      </c>
      <c r="AA21" s="21">
        <v>43831</v>
      </c>
      <c r="AB21" s="21">
        <v>44183</v>
      </c>
      <c r="AC21" s="19" t="s">
        <v>119</v>
      </c>
      <c r="AD21" s="19" t="s">
        <v>171</v>
      </c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 t="s">
        <v>143</v>
      </c>
      <c r="AQ21" s="19"/>
      <c r="AR21" s="19"/>
      <c r="AS21" s="19" t="s">
        <v>143</v>
      </c>
      <c r="AT21" s="19"/>
      <c r="AU21" s="19"/>
      <c r="AV21" s="19" t="s">
        <v>143</v>
      </c>
      <c r="AW21" s="19"/>
      <c r="AX21" s="19"/>
      <c r="AY21" s="26"/>
      <c r="AZ21" s="26"/>
      <c r="BA21" s="26" t="s">
        <v>143</v>
      </c>
      <c r="BB21" s="26"/>
      <c r="BC21" s="26"/>
      <c r="BD21" s="26"/>
      <c r="BE21" s="26" t="s">
        <v>143</v>
      </c>
      <c r="BF21" s="26" t="s">
        <v>143</v>
      </c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19"/>
      <c r="BU21" s="22"/>
    </row>
    <row r="22" spans="1:73" s="23" customFormat="1" ht="42.75" customHeight="1" x14ac:dyDescent="0.25">
      <c r="A22" s="301"/>
      <c r="B22" s="304"/>
      <c r="C22" s="307"/>
      <c r="D22" s="307"/>
      <c r="E22" s="316"/>
      <c r="F22" s="310"/>
      <c r="G22" s="312"/>
      <c r="H22" s="319"/>
      <c r="I22" s="317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5"/>
      <c r="W22" s="19" t="s">
        <v>172</v>
      </c>
      <c r="X22" s="20"/>
      <c r="Y22" s="24">
        <v>0.2</v>
      </c>
      <c r="Z22" s="21" t="s">
        <v>173</v>
      </c>
      <c r="AA22" s="21">
        <v>43831</v>
      </c>
      <c r="AB22" s="21">
        <v>44183</v>
      </c>
      <c r="AC22" s="19" t="s">
        <v>119</v>
      </c>
      <c r="AD22" s="19" t="s">
        <v>171</v>
      </c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 t="s">
        <v>143</v>
      </c>
      <c r="AQ22" s="19"/>
      <c r="AR22" s="19"/>
      <c r="AS22" s="19" t="s">
        <v>143</v>
      </c>
      <c r="AT22" s="19"/>
      <c r="AU22" s="19"/>
      <c r="AV22" s="19" t="s">
        <v>143</v>
      </c>
      <c r="AW22" s="19"/>
      <c r="AX22" s="19"/>
      <c r="AY22" s="19"/>
      <c r="AZ22" s="19"/>
      <c r="BA22" s="19" t="s">
        <v>143</v>
      </c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22"/>
    </row>
    <row r="23" spans="1:73" s="23" customFormat="1" ht="42.75" customHeight="1" x14ac:dyDescent="0.25">
      <c r="A23" s="301"/>
      <c r="B23" s="304"/>
      <c r="C23" s="308"/>
      <c r="D23" s="308"/>
      <c r="E23" s="316"/>
      <c r="F23" s="310"/>
      <c r="G23" s="312"/>
      <c r="H23" s="320"/>
      <c r="I23" s="317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5"/>
      <c r="W23" s="19" t="s">
        <v>174</v>
      </c>
      <c r="X23" s="20"/>
      <c r="Y23" s="24">
        <v>0.6</v>
      </c>
      <c r="Z23" s="21" t="s">
        <v>175</v>
      </c>
      <c r="AA23" s="21">
        <v>43831</v>
      </c>
      <c r="AB23" s="21">
        <v>44183</v>
      </c>
      <c r="AC23" s="19" t="s">
        <v>119</v>
      </c>
      <c r="AD23" s="19" t="s">
        <v>171</v>
      </c>
      <c r="AE23" s="19"/>
      <c r="AF23" s="19" t="s">
        <v>100</v>
      </c>
      <c r="AG23" s="19"/>
      <c r="AH23" s="19"/>
      <c r="AI23" s="19"/>
      <c r="AJ23" s="19" t="s">
        <v>100</v>
      </c>
      <c r="AK23" s="19"/>
      <c r="AL23" s="19"/>
      <c r="AM23" s="19"/>
      <c r="AN23" s="19"/>
      <c r="AO23" s="19"/>
      <c r="AP23" s="19" t="s">
        <v>143</v>
      </c>
      <c r="AQ23" s="19"/>
      <c r="AR23" s="19"/>
      <c r="AS23" s="19" t="s">
        <v>143</v>
      </c>
      <c r="AT23" s="19"/>
      <c r="AU23" s="19"/>
      <c r="AV23" s="19" t="s">
        <v>143</v>
      </c>
      <c r="AW23" s="19"/>
      <c r="AX23" s="19"/>
      <c r="AY23" s="19"/>
      <c r="AZ23" s="19"/>
      <c r="BA23" s="19" t="s">
        <v>143</v>
      </c>
      <c r="BB23" s="19"/>
      <c r="BC23" s="19"/>
      <c r="BD23" s="19"/>
      <c r="BE23" s="19"/>
      <c r="BF23" s="19" t="s">
        <v>143</v>
      </c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22"/>
    </row>
    <row r="24" spans="1:73" s="23" customFormat="1" ht="59.25" customHeight="1" x14ac:dyDescent="0.25">
      <c r="A24" s="301"/>
      <c r="B24" s="304"/>
      <c r="C24" s="306">
        <f>+D24*30%</f>
        <v>3.5999999999999997E-2</v>
      </c>
      <c r="D24" s="306">
        <v>0.12</v>
      </c>
      <c r="E24" s="316" t="s">
        <v>176</v>
      </c>
      <c r="F24" s="310"/>
      <c r="G24" s="312"/>
      <c r="H24" s="318" t="s">
        <v>177</v>
      </c>
      <c r="I24" s="317" t="s">
        <v>178</v>
      </c>
      <c r="J24" s="314" t="s">
        <v>90</v>
      </c>
      <c r="K24" s="314" t="s">
        <v>148</v>
      </c>
      <c r="L24" s="314" t="s">
        <v>179</v>
      </c>
      <c r="M24" s="314" t="s">
        <v>180</v>
      </c>
      <c r="N24" s="314" t="s">
        <v>181</v>
      </c>
      <c r="O24" s="314" t="s">
        <v>116</v>
      </c>
      <c r="P24" s="322">
        <v>0.7</v>
      </c>
      <c r="Q24" s="322">
        <v>0.75</v>
      </c>
      <c r="R24" s="322">
        <v>0.75</v>
      </c>
      <c r="S24" s="322">
        <v>0.75</v>
      </c>
      <c r="T24" s="322">
        <v>0.75</v>
      </c>
      <c r="U24" s="322">
        <v>0.75</v>
      </c>
      <c r="V24" s="315">
        <v>5000000</v>
      </c>
      <c r="W24" s="19" t="s">
        <v>182</v>
      </c>
      <c r="X24" s="20">
        <v>0</v>
      </c>
      <c r="Y24" s="19">
        <v>40</v>
      </c>
      <c r="Z24" s="19" t="s">
        <v>183</v>
      </c>
      <c r="AA24" s="21">
        <v>43831</v>
      </c>
      <c r="AB24" s="21">
        <v>44196</v>
      </c>
      <c r="AC24" s="19" t="s">
        <v>184</v>
      </c>
      <c r="AD24" s="19" t="s">
        <v>99</v>
      </c>
      <c r="AE24" s="19" t="s">
        <v>100</v>
      </c>
      <c r="AF24" s="19"/>
      <c r="AG24" s="19" t="s">
        <v>100</v>
      </c>
      <c r="AH24" s="19"/>
      <c r="AI24" s="19"/>
      <c r="AJ24" s="19"/>
      <c r="AK24" s="19" t="s">
        <v>100</v>
      </c>
      <c r="AL24" s="19"/>
      <c r="AM24" s="19"/>
      <c r="AN24" s="19"/>
      <c r="AO24" s="19"/>
      <c r="AP24" s="19"/>
      <c r="AQ24" s="19"/>
      <c r="AR24" s="19"/>
      <c r="AS24" s="19"/>
      <c r="AT24" s="19" t="s">
        <v>100</v>
      </c>
      <c r="AU24" s="19" t="s">
        <v>100</v>
      </c>
      <c r="AV24" s="19"/>
      <c r="AW24" s="19"/>
      <c r="AX24" s="19"/>
      <c r="AY24" s="19" t="s">
        <v>100</v>
      </c>
      <c r="AZ24" s="19" t="s">
        <v>100</v>
      </c>
      <c r="BA24" s="19" t="s">
        <v>100</v>
      </c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22"/>
    </row>
    <row r="25" spans="1:73" s="23" customFormat="1" ht="47.25" x14ac:dyDescent="0.25">
      <c r="A25" s="301"/>
      <c r="B25" s="304"/>
      <c r="C25" s="307"/>
      <c r="D25" s="307"/>
      <c r="E25" s="316"/>
      <c r="F25" s="310"/>
      <c r="G25" s="312"/>
      <c r="H25" s="319"/>
      <c r="I25" s="317"/>
      <c r="J25" s="314"/>
      <c r="K25" s="314"/>
      <c r="L25" s="314"/>
      <c r="M25" s="314"/>
      <c r="N25" s="314"/>
      <c r="O25" s="314"/>
      <c r="P25" s="322"/>
      <c r="Q25" s="322"/>
      <c r="R25" s="322"/>
      <c r="S25" s="322"/>
      <c r="T25" s="322"/>
      <c r="U25" s="322"/>
      <c r="V25" s="315"/>
      <c r="W25" s="19" t="s">
        <v>185</v>
      </c>
      <c r="X25" s="20">
        <v>0</v>
      </c>
      <c r="Y25" s="19">
        <v>20</v>
      </c>
      <c r="Z25" s="19" t="s">
        <v>186</v>
      </c>
      <c r="AA25" s="21">
        <v>44105</v>
      </c>
      <c r="AB25" s="21">
        <v>44196</v>
      </c>
      <c r="AC25" s="19" t="s">
        <v>98</v>
      </c>
      <c r="AD25" s="19" t="s">
        <v>99</v>
      </c>
      <c r="AE25" s="19" t="s">
        <v>100</v>
      </c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 t="s">
        <v>100</v>
      </c>
      <c r="AU25" s="19" t="s">
        <v>100</v>
      </c>
      <c r="AV25" s="19"/>
      <c r="AW25" s="19"/>
      <c r="AX25" s="19"/>
      <c r="AY25" s="19"/>
      <c r="AZ25" s="19"/>
      <c r="BA25" s="19" t="s">
        <v>100</v>
      </c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22"/>
    </row>
    <row r="26" spans="1:73" s="23" customFormat="1" ht="47.25" x14ac:dyDescent="0.25">
      <c r="A26" s="301"/>
      <c r="B26" s="304"/>
      <c r="C26" s="307"/>
      <c r="D26" s="307"/>
      <c r="E26" s="316"/>
      <c r="F26" s="310"/>
      <c r="G26" s="312"/>
      <c r="H26" s="319"/>
      <c r="I26" s="317"/>
      <c r="J26" s="314"/>
      <c r="K26" s="314"/>
      <c r="L26" s="314"/>
      <c r="M26" s="314"/>
      <c r="N26" s="314"/>
      <c r="O26" s="314"/>
      <c r="P26" s="322"/>
      <c r="Q26" s="322"/>
      <c r="R26" s="322"/>
      <c r="S26" s="322"/>
      <c r="T26" s="322"/>
      <c r="U26" s="322"/>
      <c r="V26" s="315"/>
      <c r="W26" s="19" t="s">
        <v>187</v>
      </c>
      <c r="X26" s="20">
        <v>0</v>
      </c>
      <c r="Y26" s="19">
        <v>20</v>
      </c>
      <c r="Z26" s="19" t="s">
        <v>188</v>
      </c>
      <c r="AA26" s="21">
        <v>43922</v>
      </c>
      <c r="AB26" s="21">
        <v>44196</v>
      </c>
      <c r="AC26" s="19" t="s">
        <v>189</v>
      </c>
      <c r="AD26" s="19" t="s">
        <v>99</v>
      </c>
      <c r="AE26" s="19" t="s">
        <v>100</v>
      </c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 t="s">
        <v>100</v>
      </c>
      <c r="AQ26" s="19"/>
      <c r="AR26" s="19"/>
      <c r="AS26" s="19"/>
      <c r="AT26" s="19" t="s">
        <v>100</v>
      </c>
      <c r="AU26" s="19" t="s">
        <v>100</v>
      </c>
      <c r="AV26" s="19"/>
      <c r="AW26" s="19"/>
      <c r="AX26" s="19" t="s">
        <v>100</v>
      </c>
      <c r="AY26" s="19" t="s">
        <v>100</v>
      </c>
      <c r="AZ26" s="19" t="s">
        <v>100</v>
      </c>
      <c r="BA26" s="19" t="s">
        <v>100</v>
      </c>
      <c r="BB26" s="19" t="s">
        <v>100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22"/>
    </row>
    <row r="27" spans="1:73" s="23" customFormat="1" ht="47.25" x14ac:dyDescent="0.25">
      <c r="A27" s="301"/>
      <c r="B27" s="304"/>
      <c r="C27" s="308"/>
      <c r="D27" s="308"/>
      <c r="E27" s="316"/>
      <c r="F27" s="310"/>
      <c r="G27" s="312"/>
      <c r="H27" s="319"/>
      <c r="I27" s="317"/>
      <c r="J27" s="314"/>
      <c r="K27" s="314"/>
      <c r="L27" s="314"/>
      <c r="M27" s="314"/>
      <c r="N27" s="314"/>
      <c r="O27" s="314"/>
      <c r="P27" s="322"/>
      <c r="Q27" s="322"/>
      <c r="R27" s="322"/>
      <c r="S27" s="322"/>
      <c r="T27" s="322"/>
      <c r="U27" s="322"/>
      <c r="V27" s="315"/>
      <c r="W27" s="19" t="s">
        <v>190</v>
      </c>
      <c r="X27" s="20">
        <v>0</v>
      </c>
      <c r="Y27" s="19">
        <v>20</v>
      </c>
      <c r="Z27" s="19" t="s">
        <v>191</v>
      </c>
      <c r="AA27" s="21">
        <v>44105</v>
      </c>
      <c r="AB27" s="21">
        <v>44196</v>
      </c>
      <c r="AC27" s="19" t="s">
        <v>184</v>
      </c>
      <c r="AD27" s="19" t="s">
        <v>99</v>
      </c>
      <c r="AE27" s="19" t="s">
        <v>100</v>
      </c>
      <c r="AF27" s="19" t="s">
        <v>100</v>
      </c>
      <c r="AG27" s="19" t="s">
        <v>100</v>
      </c>
      <c r="AH27" s="19"/>
      <c r="AI27" s="19" t="s">
        <v>100</v>
      </c>
      <c r="AJ27" s="19"/>
      <c r="AK27" s="19" t="s">
        <v>100</v>
      </c>
      <c r="AL27" s="19"/>
      <c r="AM27" s="19"/>
      <c r="AN27" s="19"/>
      <c r="AO27" s="19"/>
      <c r="AP27" s="19" t="s">
        <v>100</v>
      </c>
      <c r="AQ27" s="19" t="s">
        <v>100</v>
      </c>
      <c r="AR27" s="19"/>
      <c r="AS27" s="19" t="s">
        <v>100</v>
      </c>
      <c r="AT27" s="19" t="s">
        <v>100</v>
      </c>
      <c r="AU27" s="19" t="s">
        <v>100</v>
      </c>
      <c r="AV27" s="19" t="s">
        <v>100</v>
      </c>
      <c r="AW27" s="19" t="s">
        <v>100</v>
      </c>
      <c r="AX27" s="19"/>
      <c r="AY27" s="19" t="s">
        <v>100</v>
      </c>
      <c r="AZ27" s="19" t="s">
        <v>100</v>
      </c>
      <c r="BA27" s="19" t="s">
        <v>100</v>
      </c>
      <c r="BB27" s="19"/>
      <c r="BC27" s="19"/>
      <c r="BD27" s="19" t="s">
        <v>100</v>
      </c>
      <c r="BE27" s="19"/>
      <c r="BF27" s="19" t="s">
        <v>100</v>
      </c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22"/>
    </row>
    <row r="28" spans="1:73" s="28" customFormat="1" ht="52.5" customHeight="1" x14ac:dyDescent="0.25">
      <c r="A28" s="301"/>
      <c r="B28" s="304"/>
      <c r="C28" s="306">
        <f>+D28*30%</f>
        <v>3.5999999999999997E-2</v>
      </c>
      <c r="D28" s="306">
        <v>0.12</v>
      </c>
      <c r="E28" s="316" t="s">
        <v>192</v>
      </c>
      <c r="F28" s="310"/>
      <c r="G28" s="312"/>
      <c r="H28" s="319"/>
      <c r="I28" s="317" t="s">
        <v>193</v>
      </c>
      <c r="J28" s="314" t="s">
        <v>134</v>
      </c>
      <c r="K28" s="314" t="s">
        <v>194</v>
      </c>
      <c r="L28" s="314" t="s">
        <v>195</v>
      </c>
      <c r="M28" s="314" t="s">
        <v>196</v>
      </c>
      <c r="N28" s="314" t="s">
        <v>138</v>
      </c>
      <c r="O28" s="314" t="s">
        <v>138</v>
      </c>
      <c r="P28" s="314">
        <v>0</v>
      </c>
      <c r="Q28" s="314">
        <v>1</v>
      </c>
      <c r="R28" s="314">
        <v>0</v>
      </c>
      <c r="S28" s="314">
        <v>0</v>
      </c>
      <c r="T28" s="314">
        <v>0</v>
      </c>
      <c r="U28" s="314">
        <v>1</v>
      </c>
      <c r="V28" s="315">
        <v>171400000</v>
      </c>
      <c r="W28" s="19" t="s">
        <v>197</v>
      </c>
      <c r="X28" s="20">
        <v>99000000</v>
      </c>
      <c r="Y28" s="24">
        <v>0.5</v>
      </c>
      <c r="Z28" s="19" t="s">
        <v>198</v>
      </c>
      <c r="AA28" s="21">
        <v>43891</v>
      </c>
      <c r="AB28" s="21">
        <v>44104</v>
      </c>
      <c r="AC28" s="19" t="s">
        <v>199</v>
      </c>
      <c r="AD28" s="19" t="s">
        <v>142</v>
      </c>
      <c r="AE28" s="19" t="s">
        <v>100</v>
      </c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 t="s">
        <v>100</v>
      </c>
      <c r="AU28" s="19"/>
      <c r="AV28" s="19"/>
      <c r="AW28" s="19" t="s">
        <v>100</v>
      </c>
      <c r="AX28" s="19"/>
      <c r="AY28" s="26" t="s">
        <v>100</v>
      </c>
      <c r="AZ28" s="26" t="s">
        <v>100</v>
      </c>
      <c r="BA28" s="26" t="s">
        <v>100</v>
      </c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19"/>
      <c r="BU28" s="27"/>
    </row>
    <row r="29" spans="1:73" s="28" customFormat="1" ht="60.75" customHeight="1" x14ac:dyDescent="0.25">
      <c r="A29" s="301"/>
      <c r="B29" s="304"/>
      <c r="C29" s="307"/>
      <c r="D29" s="307"/>
      <c r="E29" s="316"/>
      <c r="F29" s="310"/>
      <c r="G29" s="312"/>
      <c r="H29" s="319"/>
      <c r="I29" s="317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5"/>
      <c r="W29" s="19" t="s">
        <v>200</v>
      </c>
      <c r="X29" s="20">
        <v>0</v>
      </c>
      <c r="Y29" s="24">
        <v>0.2</v>
      </c>
      <c r="Z29" s="19" t="s">
        <v>201</v>
      </c>
      <c r="AA29" s="21">
        <v>44013</v>
      </c>
      <c r="AB29" s="21">
        <v>44104</v>
      </c>
      <c r="AC29" s="19" t="s">
        <v>202</v>
      </c>
      <c r="AD29" s="19" t="s">
        <v>142</v>
      </c>
      <c r="AE29" s="19" t="s">
        <v>100</v>
      </c>
      <c r="AF29" s="19"/>
      <c r="AG29" s="19"/>
      <c r="AH29" s="19"/>
      <c r="AI29" s="19"/>
      <c r="AJ29" s="19"/>
      <c r="AK29" s="19"/>
      <c r="AL29" s="19"/>
      <c r="AM29" s="19"/>
      <c r="AN29" s="19"/>
      <c r="AO29" s="19" t="s">
        <v>100</v>
      </c>
      <c r="AP29" s="19"/>
      <c r="AQ29" s="19"/>
      <c r="AR29" s="19"/>
      <c r="AS29" s="19"/>
      <c r="AT29" s="19" t="s">
        <v>100</v>
      </c>
      <c r="AU29" s="19"/>
      <c r="AV29" s="19"/>
      <c r="AW29" s="19"/>
      <c r="AX29" s="19"/>
      <c r="AY29" s="26" t="s">
        <v>100</v>
      </c>
      <c r="AZ29" s="26" t="s">
        <v>100</v>
      </c>
      <c r="BA29" s="26" t="s">
        <v>100</v>
      </c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19"/>
      <c r="BU29" s="27"/>
    </row>
    <row r="30" spans="1:73" s="28" customFormat="1" ht="53.25" customHeight="1" x14ac:dyDescent="0.25">
      <c r="A30" s="301"/>
      <c r="B30" s="304"/>
      <c r="C30" s="307"/>
      <c r="D30" s="307"/>
      <c r="E30" s="316"/>
      <c r="F30" s="310"/>
      <c r="G30" s="312"/>
      <c r="H30" s="319"/>
      <c r="I30" s="317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5"/>
      <c r="W30" s="19" t="s">
        <v>203</v>
      </c>
      <c r="X30" s="20">
        <v>72400000</v>
      </c>
      <c r="Y30" s="24">
        <v>0.3</v>
      </c>
      <c r="Z30" s="19" t="s">
        <v>204</v>
      </c>
      <c r="AA30" s="21">
        <v>44075</v>
      </c>
      <c r="AB30" s="21">
        <v>44165</v>
      </c>
      <c r="AC30" s="19" t="s">
        <v>199</v>
      </c>
      <c r="AD30" s="19" t="s">
        <v>205</v>
      </c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 t="s">
        <v>100</v>
      </c>
      <c r="AU30" s="19"/>
      <c r="AV30" s="19"/>
      <c r="AW30" s="19"/>
      <c r="AX30" s="19"/>
      <c r="AY30" s="26" t="s">
        <v>100</v>
      </c>
      <c r="AZ30" s="26" t="s">
        <v>100</v>
      </c>
      <c r="BA30" s="26" t="s">
        <v>100</v>
      </c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19"/>
      <c r="BU30" s="27"/>
    </row>
    <row r="31" spans="1:73" s="28" customFormat="1" ht="48" customHeight="1" x14ac:dyDescent="0.25">
      <c r="A31" s="301"/>
      <c r="B31" s="304"/>
      <c r="C31" s="316">
        <f>+D31*30%</f>
        <v>0.03</v>
      </c>
      <c r="D31" s="316">
        <v>0.1</v>
      </c>
      <c r="E31" s="316" t="s">
        <v>206</v>
      </c>
      <c r="F31" s="310"/>
      <c r="G31" s="312"/>
      <c r="H31" s="319"/>
      <c r="I31" s="317" t="s">
        <v>207</v>
      </c>
      <c r="J31" s="314" t="s">
        <v>134</v>
      </c>
      <c r="K31" s="314" t="s">
        <v>208</v>
      </c>
      <c r="L31" s="314" t="s">
        <v>209</v>
      </c>
      <c r="M31" s="314" t="s">
        <v>210</v>
      </c>
      <c r="N31" s="314" t="s">
        <v>138</v>
      </c>
      <c r="O31" s="314" t="s">
        <v>211</v>
      </c>
      <c r="P31" s="314">
        <v>4</v>
      </c>
      <c r="Q31" s="314">
        <v>27</v>
      </c>
      <c r="R31" s="314">
        <v>10</v>
      </c>
      <c r="S31" s="314">
        <v>20</v>
      </c>
      <c r="T31" s="314">
        <v>24</v>
      </c>
      <c r="U31" s="314">
        <v>27</v>
      </c>
      <c r="V31" s="315">
        <v>0</v>
      </c>
      <c r="W31" s="19" t="s">
        <v>212</v>
      </c>
      <c r="X31" s="20">
        <v>0</v>
      </c>
      <c r="Y31" s="24">
        <v>0.5</v>
      </c>
      <c r="Z31" s="19" t="s">
        <v>213</v>
      </c>
      <c r="AA31" s="21">
        <v>43845</v>
      </c>
      <c r="AB31" s="21">
        <v>44104</v>
      </c>
      <c r="AC31" s="19" t="s">
        <v>199</v>
      </c>
      <c r="AD31" s="19" t="s">
        <v>142</v>
      </c>
      <c r="AE31" s="19" t="s">
        <v>100</v>
      </c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 t="s">
        <v>100</v>
      </c>
      <c r="AU31" s="19"/>
      <c r="AV31" s="19"/>
      <c r="AW31" s="19"/>
      <c r="AX31" s="19"/>
      <c r="AY31" s="26"/>
      <c r="AZ31" s="26" t="s">
        <v>100</v>
      </c>
      <c r="BA31" s="26" t="s">
        <v>100</v>
      </c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19"/>
      <c r="BU31" s="27"/>
    </row>
    <row r="32" spans="1:73" s="28" customFormat="1" ht="37.5" customHeight="1" x14ac:dyDescent="0.25">
      <c r="A32" s="301"/>
      <c r="B32" s="304"/>
      <c r="C32" s="316"/>
      <c r="D32" s="316"/>
      <c r="E32" s="316"/>
      <c r="F32" s="310"/>
      <c r="G32" s="312"/>
      <c r="H32" s="319"/>
      <c r="I32" s="317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5"/>
      <c r="W32" s="19" t="s">
        <v>214</v>
      </c>
      <c r="X32" s="20">
        <v>0</v>
      </c>
      <c r="Y32" s="24">
        <v>0.5</v>
      </c>
      <c r="Z32" s="19" t="s">
        <v>213</v>
      </c>
      <c r="AA32" s="21">
        <v>43891</v>
      </c>
      <c r="AB32" s="21">
        <v>44195</v>
      </c>
      <c r="AC32" s="19" t="s">
        <v>199</v>
      </c>
      <c r="AD32" s="19" t="s">
        <v>215</v>
      </c>
      <c r="AE32" s="19" t="s">
        <v>100</v>
      </c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 t="s">
        <v>100</v>
      </c>
      <c r="AU32" s="19"/>
      <c r="AV32" s="19"/>
      <c r="AW32" s="19"/>
      <c r="AX32" s="19"/>
      <c r="AY32" s="26"/>
      <c r="AZ32" s="26" t="s">
        <v>100</v>
      </c>
      <c r="BA32" s="26" t="s">
        <v>100</v>
      </c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19"/>
      <c r="BU32" s="27"/>
    </row>
    <row r="33" spans="1:73" s="28" customFormat="1" ht="37.5" customHeight="1" x14ac:dyDescent="0.25">
      <c r="A33" s="301"/>
      <c r="B33" s="304"/>
      <c r="C33" s="316">
        <f>+D33*30%</f>
        <v>3.5999999999999997E-2</v>
      </c>
      <c r="D33" s="316">
        <v>0.12</v>
      </c>
      <c r="E33" s="316" t="s">
        <v>216</v>
      </c>
      <c r="F33" s="310"/>
      <c r="G33" s="312"/>
      <c r="H33" s="319"/>
      <c r="I33" s="317" t="s">
        <v>217</v>
      </c>
      <c r="J33" s="314" t="s">
        <v>134</v>
      </c>
      <c r="K33" s="314" t="s">
        <v>218</v>
      </c>
      <c r="L33" s="314" t="s">
        <v>219</v>
      </c>
      <c r="M33" s="314" t="s">
        <v>220</v>
      </c>
      <c r="N33" s="314" t="s">
        <v>138</v>
      </c>
      <c r="O33" s="314" t="s">
        <v>138</v>
      </c>
      <c r="P33" s="314">
        <v>9</v>
      </c>
      <c r="Q33" s="314">
        <v>4</v>
      </c>
      <c r="R33" s="314">
        <v>0</v>
      </c>
      <c r="S33" s="314">
        <v>0</v>
      </c>
      <c r="T33" s="314">
        <v>2</v>
      </c>
      <c r="U33" s="314">
        <v>4</v>
      </c>
      <c r="V33" s="315">
        <v>1937635773</v>
      </c>
      <c r="W33" s="19" t="s">
        <v>221</v>
      </c>
      <c r="X33" s="20">
        <v>0</v>
      </c>
      <c r="Y33" s="19">
        <v>15</v>
      </c>
      <c r="Z33" s="19" t="s">
        <v>222</v>
      </c>
      <c r="AA33" s="21">
        <v>43831</v>
      </c>
      <c r="AB33" s="21">
        <v>43921</v>
      </c>
      <c r="AC33" s="19" t="s">
        <v>141</v>
      </c>
      <c r="AD33" s="19" t="s">
        <v>223</v>
      </c>
      <c r="AE33" s="19" t="s">
        <v>100</v>
      </c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19"/>
      <c r="BU33" s="27"/>
    </row>
    <row r="34" spans="1:73" s="28" customFormat="1" ht="94.5" x14ac:dyDescent="0.25">
      <c r="A34" s="301"/>
      <c r="B34" s="304"/>
      <c r="C34" s="316"/>
      <c r="D34" s="316"/>
      <c r="E34" s="316"/>
      <c r="F34" s="310"/>
      <c r="G34" s="312"/>
      <c r="H34" s="319"/>
      <c r="I34" s="317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5"/>
      <c r="W34" s="19" t="s">
        <v>224</v>
      </c>
      <c r="X34" s="20">
        <v>0</v>
      </c>
      <c r="Y34" s="19">
        <v>50</v>
      </c>
      <c r="Z34" s="19" t="s">
        <v>225</v>
      </c>
      <c r="AA34" s="21">
        <v>43891</v>
      </c>
      <c r="AB34" s="21">
        <v>44043</v>
      </c>
      <c r="AC34" s="19" t="s">
        <v>141</v>
      </c>
      <c r="AD34" s="19" t="s">
        <v>223</v>
      </c>
      <c r="AE34" s="19" t="s">
        <v>100</v>
      </c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19"/>
      <c r="BU34" s="27"/>
    </row>
    <row r="35" spans="1:73" s="28" customFormat="1" ht="63" customHeight="1" thickBot="1" x14ac:dyDescent="0.3">
      <c r="A35" s="302"/>
      <c r="B35" s="305"/>
      <c r="C35" s="306"/>
      <c r="D35" s="306"/>
      <c r="E35" s="316"/>
      <c r="F35" s="311"/>
      <c r="G35" s="313"/>
      <c r="H35" s="320"/>
      <c r="I35" s="317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5"/>
      <c r="W35" s="62" t="s">
        <v>226</v>
      </c>
      <c r="X35" s="63">
        <v>1937635773</v>
      </c>
      <c r="Y35" s="19">
        <v>35</v>
      </c>
      <c r="Z35" s="19" t="s">
        <v>227</v>
      </c>
      <c r="AA35" s="21">
        <v>44013</v>
      </c>
      <c r="AB35" s="21">
        <v>44196</v>
      </c>
      <c r="AC35" s="19" t="s">
        <v>141</v>
      </c>
      <c r="AD35" s="19" t="s">
        <v>223</v>
      </c>
      <c r="AE35" s="19" t="s">
        <v>100</v>
      </c>
      <c r="AF35" s="19" t="s">
        <v>100</v>
      </c>
      <c r="AG35" s="19" t="s">
        <v>100</v>
      </c>
      <c r="AH35" s="19"/>
      <c r="AI35" s="19"/>
      <c r="AJ35" s="19" t="s">
        <v>100</v>
      </c>
      <c r="AK35" s="19"/>
      <c r="AL35" s="19"/>
      <c r="AM35" s="19" t="s">
        <v>100</v>
      </c>
      <c r="AN35" s="19" t="s">
        <v>100</v>
      </c>
      <c r="AO35" s="19"/>
      <c r="AP35" s="19" t="s">
        <v>100</v>
      </c>
      <c r="AQ35" s="19" t="s">
        <v>100</v>
      </c>
      <c r="AR35" s="19"/>
      <c r="AS35" s="19" t="s">
        <v>100</v>
      </c>
      <c r="AT35" s="19"/>
      <c r="AU35" s="19" t="s">
        <v>100</v>
      </c>
      <c r="AV35" s="19" t="s">
        <v>100</v>
      </c>
      <c r="AW35" s="19" t="s">
        <v>100</v>
      </c>
      <c r="AX35" s="19" t="s">
        <v>100</v>
      </c>
      <c r="AY35" s="26" t="s">
        <v>100</v>
      </c>
      <c r="AZ35" s="26" t="s">
        <v>100</v>
      </c>
      <c r="BA35" s="26" t="s">
        <v>100</v>
      </c>
      <c r="BB35" s="26" t="s">
        <v>100</v>
      </c>
      <c r="BC35" s="26"/>
      <c r="BD35" s="26" t="s">
        <v>100</v>
      </c>
      <c r="BE35" s="26"/>
      <c r="BF35" s="26"/>
      <c r="BG35" s="26"/>
      <c r="BH35" s="26"/>
      <c r="BI35" s="26"/>
      <c r="BJ35" s="26" t="s">
        <v>100</v>
      </c>
      <c r="BK35" s="26"/>
      <c r="BL35" s="26"/>
      <c r="BM35" s="26"/>
      <c r="BN35" s="26"/>
      <c r="BO35" s="26"/>
      <c r="BP35" s="26"/>
      <c r="BQ35" s="26"/>
      <c r="BR35" s="26"/>
      <c r="BS35" s="26"/>
      <c r="BT35" s="19"/>
      <c r="BU35" s="27"/>
    </row>
    <row r="36" spans="1:73" s="28" customFormat="1" ht="65.25" customHeight="1" thickTop="1" x14ac:dyDescent="0.25">
      <c r="A36" s="323" t="s">
        <v>228</v>
      </c>
      <c r="B36" s="326">
        <v>0.3</v>
      </c>
      <c r="C36" s="327">
        <f>+D36*30%</f>
        <v>5.3999999999999999E-2</v>
      </c>
      <c r="D36" s="328">
        <v>0.18</v>
      </c>
      <c r="E36" s="328" t="s">
        <v>229</v>
      </c>
      <c r="F36" s="330">
        <v>1</v>
      </c>
      <c r="G36" s="330">
        <v>0.25</v>
      </c>
      <c r="H36" s="317" t="s">
        <v>230</v>
      </c>
      <c r="I36" s="317" t="s">
        <v>231</v>
      </c>
      <c r="J36" s="314" t="s">
        <v>134</v>
      </c>
      <c r="K36" s="314" t="s">
        <v>232</v>
      </c>
      <c r="L36" s="314" t="s">
        <v>233</v>
      </c>
      <c r="M36" s="314" t="s">
        <v>234</v>
      </c>
      <c r="N36" s="314" t="s">
        <v>138</v>
      </c>
      <c r="O36" s="314" t="s">
        <v>138</v>
      </c>
      <c r="P36" s="314">
        <v>5</v>
      </c>
      <c r="Q36" s="314">
        <v>6</v>
      </c>
      <c r="R36" s="314">
        <v>2</v>
      </c>
      <c r="S36" s="314">
        <v>6</v>
      </c>
      <c r="T36" s="314">
        <v>0</v>
      </c>
      <c r="U36" s="314">
        <v>0</v>
      </c>
      <c r="V36" s="331">
        <v>274000000</v>
      </c>
      <c r="W36" s="62" t="s">
        <v>235</v>
      </c>
      <c r="X36" s="64">
        <v>126000000</v>
      </c>
      <c r="Y36" s="24">
        <v>0.5</v>
      </c>
      <c r="Z36" s="19" t="s">
        <v>236</v>
      </c>
      <c r="AA36" s="21">
        <v>43891</v>
      </c>
      <c r="AB36" s="21">
        <v>43983</v>
      </c>
      <c r="AC36" s="19" t="s">
        <v>237</v>
      </c>
      <c r="AD36" s="19" t="s">
        <v>238</v>
      </c>
      <c r="AE36" s="19" t="s">
        <v>100</v>
      </c>
      <c r="AF36" s="19" t="s">
        <v>100</v>
      </c>
      <c r="AG36" s="19"/>
      <c r="AH36" s="19"/>
      <c r="AI36" s="19"/>
      <c r="AJ36" s="19"/>
      <c r="AK36" s="19"/>
      <c r="AL36" s="19"/>
      <c r="AM36" s="19"/>
      <c r="AN36" s="19"/>
      <c r="AO36" s="19"/>
      <c r="AP36" s="19" t="s">
        <v>100</v>
      </c>
      <c r="AQ36" s="19"/>
      <c r="AR36" s="19"/>
      <c r="AS36" s="19"/>
      <c r="AT36" s="19" t="s">
        <v>100</v>
      </c>
      <c r="AU36" s="19"/>
      <c r="AV36" s="19"/>
      <c r="AW36" s="19" t="s">
        <v>100</v>
      </c>
      <c r="AX36" s="19"/>
      <c r="AY36" s="26" t="s">
        <v>100</v>
      </c>
      <c r="AZ36" s="26" t="s">
        <v>100</v>
      </c>
      <c r="BA36" s="26" t="s">
        <v>100</v>
      </c>
      <c r="BB36" s="25"/>
      <c r="BC36" s="25"/>
      <c r="BD36" s="25"/>
      <c r="BE36" s="26" t="s">
        <v>100</v>
      </c>
      <c r="BF36" s="26"/>
      <c r="BG36" s="26"/>
      <c r="BH36" s="26"/>
      <c r="BI36" s="26"/>
      <c r="BJ36" s="26" t="s">
        <v>100</v>
      </c>
      <c r="BK36" s="25"/>
      <c r="BL36" s="25"/>
      <c r="BM36" s="25"/>
      <c r="BN36" s="25"/>
      <c r="BO36" s="25"/>
      <c r="BP36" s="25"/>
      <c r="BQ36" s="25"/>
      <c r="BR36" s="25"/>
      <c r="BS36" s="26" t="s">
        <v>100</v>
      </c>
      <c r="BT36" s="19"/>
      <c r="BU36" s="27"/>
    </row>
    <row r="37" spans="1:73" s="28" customFormat="1" ht="69" customHeight="1" x14ac:dyDescent="0.25">
      <c r="A37" s="324"/>
      <c r="B37" s="304"/>
      <c r="C37" s="327"/>
      <c r="D37" s="329"/>
      <c r="E37" s="328"/>
      <c r="F37" s="310"/>
      <c r="G37" s="312"/>
      <c r="H37" s="317"/>
      <c r="I37" s="317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31"/>
      <c r="W37" s="62" t="s">
        <v>445</v>
      </c>
      <c r="X37" s="64">
        <v>148000000</v>
      </c>
      <c r="Y37" s="24">
        <v>0.25</v>
      </c>
      <c r="Z37" s="19" t="s">
        <v>239</v>
      </c>
      <c r="AA37" s="21">
        <v>43983</v>
      </c>
      <c r="AB37" s="21">
        <v>44075</v>
      </c>
      <c r="AC37" s="19" t="s">
        <v>237</v>
      </c>
      <c r="AD37" s="19" t="s">
        <v>238</v>
      </c>
      <c r="AE37" s="19"/>
      <c r="AF37" s="19" t="s">
        <v>100</v>
      </c>
      <c r="AG37" s="19"/>
      <c r="AH37" s="19"/>
      <c r="AI37" s="19"/>
      <c r="AJ37" s="19"/>
      <c r="AK37" s="19"/>
      <c r="AL37" s="19"/>
      <c r="AM37" s="19"/>
      <c r="AN37" s="19"/>
      <c r="AO37" s="19"/>
      <c r="AP37" s="19" t="s">
        <v>100</v>
      </c>
      <c r="AQ37" s="19"/>
      <c r="AR37" s="19"/>
      <c r="AS37" s="19"/>
      <c r="AT37" s="19" t="s">
        <v>100</v>
      </c>
      <c r="AU37" s="19"/>
      <c r="AV37" s="19"/>
      <c r="AW37" s="19"/>
      <c r="AX37" s="19"/>
      <c r="AY37" s="19" t="s">
        <v>100</v>
      </c>
      <c r="AZ37" s="19" t="s">
        <v>100</v>
      </c>
      <c r="BA37" s="19" t="s">
        <v>100</v>
      </c>
      <c r="BB37" s="19"/>
      <c r="BC37" s="19"/>
      <c r="BD37" s="19"/>
      <c r="BE37" s="19" t="s">
        <v>100</v>
      </c>
      <c r="BF37" s="19"/>
      <c r="BG37" s="19"/>
      <c r="BH37" s="19"/>
      <c r="BI37" s="19"/>
      <c r="BJ37" s="19" t="s">
        <v>100</v>
      </c>
      <c r="BK37" s="19"/>
      <c r="BL37" s="19"/>
      <c r="BM37" s="19"/>
      <c r="BN37" s="19"/>
      <c r="BO37" s="19"/>
      <c r="BP37" s="19"/>
      <c r="BQ37" s="19"/>
      <c r="BR37" s="19"/>
      <c r="BS37" s="19" t="s">
        <v>100</v>
      </c>
      <c r="BT37" s="19"/>
      <c r="BU37" s="27"/>
    </row>
    <row r="38" spans="1:73" s="28" customFormat="1" ht="75" customHeight="1" x14ac:dyDescent="0.25">
      <c r="A38" s="324"/>
      <c r="B38" s="304"/>
      <c r="C38" s="327"/>
      <c r="D38" s="329"/>
      <c r="E38" s="328"/>
      <c r="F38" s="310"/>
      <c r="G38" s="312"/>
      <c r="H38" s="317"/>
      <c r="I38" s="317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31"/>
      <c r="W38" s="65" t="s">
        <v>240</v>
      </c>
      <c r="X38" s="66">
        <v>109636000</v>
      </c>
      <c r="Y38" s="24">
        <v>0.25</v>
      </c>
      <c r="Z38" s="19" t="s">
        <v>239</v>
      </c>
      <c r="AA38" s="21">
        <v>44075</v>
      </c>
      <c r="AB38" s="21">
        <v>44180</v>
      </c>
      <c r="AC38" s="19" t="s">
        <v>237</v>
      </c>
      <c r="AD38" s="19" t="s">
        <v>238</v>
      </c>
      <c r="AE38" s="19"/>
      <c r="AF38" s="19" t="s">
        <v>100</v>
      </c>
      <c r="AG38" s="19"/>
      <c r="AH38" s="19"/>
      <c r="AI38" s="19"/>
      <c r="AJ38" s="19"/>
      <c r="AK38" s="19"/>
      <c r="AL38" s="19"/>
      <c r="AM38" s="19"/>
      <c r="AN38" s="19"/>
      <c r="AO38" s="19"/>
      <c r="AP38" s="19" t="s">
        <v>100</v>
      </c>
      <c r="AQ38" s="19"/>
      <c r="AR38" s="19"/>
      <c r="AS38" s="19"/>
      <c r="AT38" s="19" t="s">
        <v>100</v>
      </c>
      <c r="AU38" s="19"/>
      <c r="AV38" s="19"/>
      <c r="AW38" s="19"/>
      <c r="AX38" s="19"/>
      <c r="AY38" s="19" t="s">
        <v>100</v>
      </c>
      <c r="AZ38" s="19" t="s">
        <v>100</v>
      </c>
      <c r="BA38" s="19" t="s">
        <v>100</v>
      </c>
      <c r="BB38" s="19"/>
      <c r="BC38" s="19"/>
      <c r="BD38" s="19"/>
      <c r="BE38" s="19" t="s">
        <v>100</v>
      </c>
      <c r="BF38" s="19"/>
      <c r="BG38" s="19"/>
      <c r="BH38" s="19"/>
      <c r="BI38" s="19"/>
      <c r="BJ38" s="19" t="s">
        <v>100</v>
      </c>
      <c r="BK38" s="19"/>
      <c r="BL38" s="19"/>
      <c r="BM38" s="19"/>
      <c r="BN38" s="19"/>
      <c r="BO38" s="19"/>
      <c r="BP38" s="19"/>
      <c r="BQ38" s="19"/>
      <c r="BR38" s="19"/>
      <c r="BS38" s="19" t="s">
        <v>100</v>
      </c>
      <c r="BT38" s="19"/>
      <c r="BU38" s="27"/>
    </row>
    <row r="39" spans="1:73" s="28" customFormat="1" ht="61.5" customHeight="1" x14ac:dyDescent="0.25">
      <c r="A39" s="324"/>
      <c r="B39" s="304"/>
      <c r="C39" s="327">
        <f>+D39*30%</f>
        <v>5.3999999999999999E-2</v>
      </c>
      <c r="D39" s="328">
        <v>0.18</v>
      </c>
      <c r="E39" s="328" t="s">
        <v>241</v>
      </c>
      <c r="F39" s="310"/>
      <c r="G39" s="312"/>
      <c r="H39" s="318" t="s">
        <v>242</v>
      </c>
      <c r="I39" s="317" t="s">
        <v>446</v>
      </c>
      <c r="J39" s="314" t="s">
        <v>134</v>
      </c>
      <c r="K39" s="314" t="s">
        <v>134</v>
      </c>
      <c r="L39" s="314" t="s">
        <v>209</v>
      </c>
      <c r="M39" s="314" t="s">
        <v>243</v>
      </c>
      <c r="N39" s="314" t="s">
        <v>138</v>
      </c>
      <c r="O39" s="314" t="s">
        <v>138</v>
      </c>
      <c r="P39" s="314">
        <v>0</v>
      </c>
      <c r="Q39" s="314">
        <v>1</v>
      </c>
      <c r="R39" s="314">
        <v>0</v>
      </c>
      <c r="S39" s="314">
        <v>0</v>
      </c>
      <c r="T39" s="314">
        <v>0</v>
      </c>
      <c r="U39" s="314">
        <v>1</v>
      </c>
      <c r="V39" s="315">
        <v>32800000</v>
      </c>
      <c r="W39" s="62" t="s">
        <v>244</v>
      </c>
      <c r="X39" s="63">
        <v>24600000</v>
      </c>
      <c r="Y39" s="24">
        <v>0.8</v>
      </c>
      <c r="Z39" s="19" t="s">
        <v>245</v>
      </c>
      <c r="AA39" s="21">
        <v>44027</v>
      </c>
      <c r="AB39" s="21">
        <v>44195</v>
      </c>
      <c r="AC39" s="19" t="s">
        <v>237</v>
      </c>
      <c r="AD39" s="19" t="s">
        <v>142</v>
      </c>
      <c r="AE39" s="19"/>
      <c r="AF39" s="19" t="s">
        <v>100</v>
      </c>
      <c r="AG39" s="19"/>
      <c r="AH39" s="19"/>
      <c r="AI39" s="19"/>
      <c r="AJ39" s="19" t="s">
        <v>100</v>
      </c>
      <c r="AK39" s="19" t="s">
        <v>100</v>
      </c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 t="s">
        <v>100</v>
      </c>
      <c r="AX39" s="19"/>
      <c r="AY39" s="19"/>
      <c r="AZ39" s="19"/>
      <c r="BA39" s="19" t="s">
        <v>100</v>
      </c>
      <c r="BB39" s="19"/>
      <c r="BC39" s="19"/>
      <c r="BD39" s="19"/>
      <c r="BE39" s="19"/>
      <c r="BF39" s="19"/>
      <c r="BG39" s="19"/>
      <c r="BH39" s="19"/>
      <c r="BI39" s="19" t="s">
        <v>100</v>
      </c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27"/>
    </row>
    <row r="40" spans="1:73" s="28" customFormat="1" ht="50.25" customHeight="1" x14ac:dyDescent="0.25">
      <c r="A40" s="324"/>
      <c r="B40" s="304"/>
      <c r="C40" s="327"/>
      <c r="D40" s="329"/>
      <c r="E40" s="328"/>
      <c r="F40" s="310"/>
      <c r="G40" s="312"/>
      <c r="H40" s="319"/>
      <c r="I40" s="317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5"/>
      <c r="W40" s="62" t="s">
        <v>246</v>
      </c>
      <c r="X40" s="64">
        <v>8200000</v>
      </c>
      <c r="Y40" s="24">
        <v>0.2</v>
      </c>
      <c r="Z40" s="19" t="s">
        <v>247</v>
      </c>
      <c r="AA40" s="21">
        <v>44136</v>
      </c>
      <c r="AB40" s="21">
        <v>44195</v>
      </c>
      <c r="AC40" s="19" t="s">
        <v>237</v>
      </c>
      <c r="AD40" s="19" t="s">
        <v>142</v>
      </c>
      <c r="AE40" s="19"/>
      <c r="AF40" s="19" t="s">
        <v>100</v>
      </c>
      <c r="AG40" s="19"/>
      <c r="AH40" s="19"/>
      <c r="AI40" s="19"/>
      <c r="AJ40" s="19" t="s">
        <v>100</v>
      </c>
      <c r="AK40" s="19" t="s">
        <v>100</v>
      </c>
      <c r="AL40" s="19"/>
      <c r="AM40" s="19"/>
      <c r="AN40" s="19"/>
      <c r="AO40" s="19"/>
      <c r="AP40" s="19"/>
      <c r="AQ40" s="19"/>
      <c r="AR40" s="19"/>
      <c r="AS40" s="19"/>
      <c r="AT40" s="19"/>
      <c r="AU40" s="19" t="s">
        <v>100</v>
      </c>
      <c r="AV40" s="19"/>
      <c r="AW40" s="19" t="s">
        <v>100</v>
      </c>
      <c r="AX40" s="19"/>
      <c r="AY40" s="19"/>
      <c r="AZ40" s="19"/>
      <c r="BA40" s="19" t="s">
        <v>100</v>
      </c>
      <c r="BB40" s="19"/>
      <c r="BC40" s="19"/>
      <c r="BD40" s="19"/>
      <c r="BE40" s="19"/>
      <c r="BF40" s="19"/>
      <c r="BG40" s="19"/>
      <c r="BH40" s="19"/>
      <c r="BI40" s="19" t="s">
        <v>100</v>
      </c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27"/>
    </row>
    <row r="41" spans="1:73" s="28" customFormat="1" ht="36.75" customHeight="1" x14ac:dyDescent="0.25">
      <c r="A41" s="324"/>
      <c r="B41" s="304"/>
      <c r="C41" s="327">
        <f>+D41*30%</f>
        <v>5.3999999999999999E-2</v>
      </c>
      <c r="D41" s="328">
        <v>0.18</v>
      </c>
      <c r="E41" s="328" t="s">
        <v>248</v>
      </c>
      <c r="F41" s="310"/>
      <c r="G41" s="312"/>
      <c r="H41" s="319"/>
      <c r="I41" s="317" t="s">
        <v>249</v>
      </c>
      <c r="J41" s="314" t="s">
        <v>134</v>
      </c>
      <c r="K41" s="314" t="s">
        <v>250</v>
      </c>
      <c r="L41" s="314" t="s">
        <v>209</v>
      </c>
      <c r="M41" s="314" t="s">
        <v>251</v>
      </c>
      <c r="N41" s="314" t="s">
        <v>138</v>
      </c>
      <c r="O41" s="314" t="s">
        <v>138</v>
      </c>
      <c r="P41" s="314">
        <v>0</v>
      </c>
      <c r="Q41" s="314">
        <v>2</v>
      </c>
      <c r="R41" s="314">
        <v>0</v>
      </c>
      <c r="S41" s="314">
        <v>0</v>
      </c>
      <c r="T41" s="314">
        <v>1</v>
      </c>
      <c r="U41" s="314">
        <v>2</v>
      </c>
      <c r="V41" s="315">
        <v>233640000</v>
      </c>
      <c r="W41" s="62" t="s">
        <v>252</v>
      </c>
      <c r="X41" s="63">
        <v>214140000</v>
      </c>
      <c r="Y41" s="24">
        <v>0.7</v>
      </c>
      <c r="Z41" s="19" t="s">
        <v>253</v>
      </c>
      <c r="AA41" s="21">
        <v>43983</v>
      </c>
      <c r="AB41" s="21">
        <v>44195</v>
      </c>
      <c r="AC41" s="19" t="s">
        <v>254</v>
      </c>
      <c r="AD41" s="19" t="s">
        <v>255</v>
      </c>
      <c r="AE41" s="19"/>
      <c r="AF41" s="19" t="s">
        <v>100</v>
      </c>
      <c r="AG41" s="19"/>
      <c r="AH41" s="19"/>
      <c r="AI41" s="19"/>
      <c r="AJ41" s="19" t="s">
        <v>100</v>
      </c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 t="s">
        <v>100</v>
      </c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27"/>
    </row>
    <row r="42" spans="1:73" s="28" customFormat="1" ht="47.25" customHeight="1" x14ac:dyDescent="0.25">
      <c r="A42" s="324"/>
      <c r="B42" s="304"/>
      <c r="C42" s="327"/>
      <c r="D42" s="329"/>
      <c r="E42" s="328"/>
      <c r="F42" s="310"/>
      <c r="G42" s="312"/>
      <c r="H42" s="319"/>
      <c r="I42" s="317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5"/>
      <c r="W42" s="62" t="s">
        <v>256</v>
      </c>
      <c r="X42" s="63">
        <v>19500000</v>
      </c>
      <c r="Y42" s="24">
        <v>0.3</v>
      </c>
      <c r="Z42" s="19" t="s">
        <v>253</v>
      </c>
      <c r="AA42" s="21">
        <v>43983</v>
      </c>
      <c r="AB42" s="21">
        <v>44195</v>
      </c>
      <c r="AC42" s="19" t="s">
        <v>254</v>
      </c>
      <c r="AD42" s="19" t="s">
        <v>255</v>
      </c>
      <c r="AE42" s="19"/>
      <c r="AF42" s="19" t="s">
        <v>100</v>
      </c>
      <c r="AG42" s="19"/>
      <c r="AH42" s="19"/>
      <c r="AI42" s="19"/>
      <c r="AJ42" s="19" t="s">
        <v>100</v>
      </c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 t="s">
        <v>100</v>
      </c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27"/>
    </row>
    <row r="43" spans="1:73" s="28" customFormat="1" ht="51.75" customHeight="1" x14ac:dyDescent="0.25">
      <c r="A43" s="324"/>
      <c r="B43" s="304"/>
      <c r="C43" s="306">
        <f>+D43*30%</f>
        <v>5.1000000000000004E-2</v>
      </c>
      <c r="D43" s="328">
        <v>0.17</v>
      </c>
      <c r="E43" s="328" t="s">
        <v>257</v>
      </c>
      <c r="F43" s="310"/>
      <c r="G43" s="312"/>
      <c r="H43" s="319"/>
      <c r="I43" s="317" t="s">
        <v>258</v>
      </c>
      <c r="J43" s="314" t="s">
        <v>90</v>
      </c>
      <c r="K43" s="314" t="s">
        <v>259</v>
      </c>
      <c r="L43" s="314" t="s">
        <v>260</v>
      </c>
      <c r="M43" s="314" t="s">
        <v>261</v>
      </c>
      <c r="N43" s="314" t="s">
        <v>262</v>
      </c>
      <c r="O43" s="314" t="s">
        <v>138</v>
      </c>
      <c r="P43" s="314">
        <v>0</v>
      </c>
      <c r="Q43" s="314">
        <v>9</v>
      </c>
      <c r="R43" s="314">
        <v>0</v>
      </c>
      <c r="S43" s="314">
        <v>6</v>
      </c>
      <c r="T43" s="314">
        <v>7</v>
      </c>
      <c r="U43" s="314">
        <v>9</v>
      </c>
      <c r="V43" s="315">
        <v>0</v>
      </c>
      <c r="W43" s="19" t="s">
        <v>263</v>
      </c>
      <c r="X43" s="20">
        <v>0</v>
      </c>
      <c r="Y43" s="19">
        <v>10</v>
      </c>
      <c r="Z43" s="19" t="s">
        <v>264</v>
      </c>
      <c r="AA43" s="21">
        <v>43922</v>
      </c>
      <c r="AB43" s="21">
        <v>43951</v>
      </c>
      <c r="AC43" s="19" t="s">
        <v>265</v>
      </c>
      <c r="AD43" s="19" t="s">
        <v>99</v>
      </c>
      <c r="AE43" s="19" t="s">
        <v>100</v>
      </c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 t="s">
        <v>100</v>
      </c>
      <c r="AQ43" s="19"/>
      <c r="AR43" s="19"/>
      <c r="AS43" s="19" t="s">
        <v>100</v>
      </c>
      <c r="AT43" s="19" t="s">
        <v>100</v>
      </c>
      <c r="AU43" s="19" t="s">
        <v>100</v>
      </c>
      <c r="AV43" s="19"/>
      <c r="AW43" s="19" t="s">
        <v>100</v>
      </c>
      <c r="AX43" s="19"/>
      <c r="AY43" s="19"/>
      <c r="AZ43" s="19"/>
      <c r="BA43" s="19" t="s">
        <v>100</v>
      </c>
      <c r="BB43" s="19"/>
      <c r="BC43" s="19"/>
      <c r="BD43" s="19"/>
      <c r="BE43" s="19"/>
      <c r="BF43" s="19" t="s">
        <v>100</v>
      </c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27"/>
    </row>
    <row r="44" spans="1:73" s="28" customFormat="1" ht="47.25" x14ac:dyDescent="0.25">
      <c r="A44" s="324"/>
      <c r="B44" s="304"/>
      <c r="C44" s="307"/>
      <c r="D44" s="329"/>
      <c r="E44" s="328"/>
      <c r="F44" s="310"/>
      <c r="G44" s="312"/>
      <c r="H44" s="319"/>
      <c r="I44" s="317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5"/>
      <c r="W44" s="19" t="s">
        <v>266</v>
      </c>
      <c r="X44" s="20">
        <v>0</v>
      </c>
      <c r="Y44" s="19">
        <v>30</v>
      </c>
      <c r="Z44" s="19" t="s">
        <v>267</v>
      </c>
      <c r="AA44" s="21">
        <v>43922</v>
      </c>
      <c r="AB44" s="21">
        <v>44012</v>
      </c>
      <c r="AC44" s="19" t="s">
        <v>265</v>
      </c>
      <c r="AD44" s="19" t="s">
        <v>99</v>
      </c>
      <c r="AE44" s="19" t="s">
        <v>100</v>
      </c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 t="s">
        <v>100</v>
      </c>
      <c r="AV44" s="19"/>
      <c r="AW44" s="19" t="s">
        <v>100</v>
      </c>
      <c r="AX44" s="19"/>
      <c r="AY44" s="19"/>
      <c r="AZ44" s="19"/>
      <c r="BA44" s="19" t="s">
        <v>100</v>
      </c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27"/>
    </row>
    <row r="45" spans="1:73" s="28" customFormat="1" ht="47.25" x14ac:dyDescent="0.25">
      <c r="A45" s="324"/>
      <c r="B45" s="304"/>
      <c r="C45" s="307"/>
      <c r="D45" s="329"/>
      <c r="E45" s="328"/>
      <c r="F45" s="310"/>
      <c r="G45" s="312"/>
      <c r="H45" s="319"/>
      <c r="I45" s="317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5"/>
      <c r="W45" s="19" t="s">
        <v>268</v>
      </c>
      <c r="X45" s="20">
        <v>0</v>
      </c>
      <c r="Y45" s="19">
        <v>30</v>
      </c>
      <c r="Z45" s="19" t="s">
        <v>269</v>
      </c>
      <c r="AA45" s="21">
        <v>43922</v>
      </c>
      <c r="AB45" s="21">
        <v>44196</v>
      </c>
      <c r="AC45" s="19" t="s">
        <v>98</v>
      </c>
      <c r="AD45" s="19" t="s">
        <v>99</v>
      </c>
      <c r="AE45" s="19" t="s">
        <v>100</v>
      </c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 t="s">
        <v>100</v>
      </c>
      <c r="AV45" s="19"/>
      <c r="AW45" s="19" t="s">
        <v>100</v>
      </c>
      <c r="AX45" s="19"/>
      <c r="AY45" s="19"/>
      <c r="AZ45" s="19"/>
      <c r="BA45" s="19" t="s">
        <v>100</v>
      </c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27"/>
    </row>
    <row r="46" spans="1:73" s="28" customFormat="1" ht="51.75" customHeight="1" x14ac:dyDescent="0.25">
      <c r="A46" s="324"/>
      <c r="B46" s="304"/>
      <c r="C46" s="308"/>
      <c r="D46" s="329"/>
      <c r="E46" s="328"/>
      <c r="F46" s="310"/>
      <c r="G46" s="312"/>
      <c r="H46" s="320"/>
      <c r="I46" s="317"/>
      <c r="J46" s="314" t="s">
        <v>134</v>
      </c>
      <c r="K46" s="314" t="s">
        <v>250</v>
      </c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15"/>
      <c r="W46" s="19" t="s">
        <v>270</v>
      </c>
      <c r="X46" s="20">
        <v>0</v>
      </c>
      <c r="Y46" s="19">
        <v>30</v>
      </c>
      <c r="Z46" s="19" t="s">
        <v>271</v>
      </c>
      <c r="AA46" s="21">
        <v>43922</v>
      </c>
      <c r="AB46" s="21">
        <v>44012</v>
      </c>
      <c r="AC46" s="19" t="s">
        <v>265</v>
      </c>
      <c r="AD46" s="19" t="s">
        <v>99</v>
      </c>
      <c r="AE46" s="19" t="s">
        <v>100</v>
      </c>
      <c r="AF46" s="19"/>
      <c r="AG46" s="19"/>
      <c r="AH46" s="19"/>
      <c r="AI46" s="19"/>
      <c r="AJ46" s="19"/>
      <c r="AK46" s="19" t="s">
        <v>100</v>
      </c>
      <c r="AL46" s="19"/>
      <c r="AM46" s="19"/>
      <c r="AN46" s="19"/>
      <c r="AO46" s="19"/>
      <c r="AP46" s="19"/>
      <c r="AQ46" s="19"/>
      <c r="AR46" s="19"/>
      <c r="AS46" s="19"/>
      <c r="AT46" s="19" t="s">
        <v>100</v>
      </c>
      <c r="AU46" s="19" t="s">
        <v>100</v>
      </c>
      <c r="AV46" s="19"/>
      <c r="AW46" s="19" t="s">
        <v>100</v>
      </c>
      <c r="AX46" s="19" t="s">
        <v>100</v>
      </c>
      <c r="AY46" s="19" t="s">
        <v>100</v>
      </c>
      <c r="AZ46" s="19" t="s">
        <v>100</v>
      </c>
      <c r="BA46" s="19" t="s">
        <v>100</v>
      </c>
      <c r="BB46" s="19" t="s">
        <v>100</v>
      </c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27"/>
    </row>
    <row r="47" spans="1:73" s="28" customFormat="1" ht="31.5" customHeight="1" x14ac:dyDescent="0.25">
      <c r="A47" s="324"/>
      <c r="B47" s="304"/>
      <c r="C47" s="327">
        <f>+D47*30%</f>
        <v>5.3999999999999999E-2</v>
      </c>
      <c r="D47" s="328">
        <v>0.18</v>
      </c>
      <c r="E47" s="328" t="s">
        <v>272</v>
      </c>
      <c r="F47" s="310"/>
      <c r="G47" s="312"/>
      <c r="H47" s="318" t="s">
        <v>132</v>
      </c>
      <c r="I47" s="317" t="s">
        <v>273</v>
      </c>
      <c r="J47" s="314" t="s">
        <v>274</v>
      </c>
      <c r="K47" s="314" t="s">
        <v>275</v>
      </c>
      <c r="L47" s="314" t="s">
        <v>276</v>
      </c>
      <c r="M47" s="314" t="s">
        <v>277</v>
      </c>
      <c r="N47" s="314" t="s">
        <v>278</v>
      </c>
      <c r="O47" s="314" t="s">
        <v>116</v>
      </c>
      <c r="P47" s="321">
        <v>0</v>
      </c>
      <c r="Q47" s="321">
        <v>0.15</v>
      </c>
      <c r="R47" s="321">
        <v>0</v>
      </c>
      <c r="S47" s="321">
        <v>0</v>
      </c>
      <c r="T47" s="321">
        <v>0.05</v>
      </c>
      <c r="U47" s="321">
        <v>0.15</v>
      </c>
      <c r="V47" s="315">
        <v>460000000</v>
      </c>
      <c r="W47" s="19" t="s">
        <v>279</v>
      </c>
      <c r="X47" s="20">
        <v>60000000</v>
      </c>
      <c r="Y47" s="24">
        <v>0.4</v>
      </c>
      <c r="Z47" s="19" t="s">
        <v>280</v>
      </c>
      <c r="AA47" s="21">
        <v>43831</v>
      </c>
      <c r="AB47" s="21">
        <v>43921</v>
      </c>
      <c r="AC47" s="19" t="s">
        <v>281</v>
      </c>
      <c r="AD47" s="19" t="s">
        <v>282</v>
      </c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 t="s">
        <v>100</v>
      </c>
      <c r="AX47" s="19"/>
      <c r="AY47" s="19"/>
      <c r="AZ47" s="19"/>
      <c r="BA47" s="19" t="s">
        <v>100</v>
      </c>
      <c r="BB47" s="19"/>
      <c r="BC47" s="19"/>
      <c r="BD47" s="19"/>
      <c r="BE47" s="19"/>
      <c r="BF47" s="19"/>
      <c r="BG47" s="19"/>
      <c r="BH47" s="19"/>
      <c r="BI47" s="19"/>
      <c r="BJ47" s="19" t="s">
        <v>100</v>
      </c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27"/>
    </row>
    <row r="48" spans="1:73" s="28" customFormat="1" ht="31.5" customHeight="1" x14ac:dyDescent="0.25">
      <c r="A48" s="324"/>
      <c r="B48" s="304"/>
      <c r="C48" s="327"/>
      <c r="D48" s="329"/>
      <c r="E48" s="328"/>
      <c r="F48" s="310"/>
      <c r="G48" s="312"/>
      <c r="H48" s="319"/>
      <c r="I48" s="332"/>
      <c r="J48" s="333"/>
      <c r="K48" s="333"/>
      <c r="L48" s="333"/>
      <c r="M48" s="333"/>
      <c r="N48" s="333"/>
      <c r="O48" s="333"/>
      <c r="P48" s="333"/>
      <c r="Q48" s="333"/>
      <c r="R48" s="333"/>
      <c r="S48" s="333"/>
      <c r="T48" s="333"/>
      <c r="U48" s="333"/>
      <c r="V48" s="331"/>
      <c r="W48" s="19" t="s">
        <v>283</v>
      </c>
      <c r="X48" s="20">
        <v>400000000</v>
      </c>
      <c r="Y48" s="24">
        <v>0.4</v>
      </c>
      <c r="Z48" s="19" t="s">
        <v>284</v>
      </c>
      <c r="AA48" s="21">
        <v>43922</v>
      </c>
      <c r="AB48" s="21">
        <v>44104</v>
      </c>
      <c r="AC48" s="19" t="s">
        <v>281</v>
      </c>
      <c r="AD48" s="19" t="s">
        <v>285</v>
      </c>
      <c r="AE48" s="19"/>
      <c r="AF48" s="19"/>
      <c r="AG48" s="19"/>
      <c r="AH48" s="19"/>
      <c r="AI48" s="19"/>
      <c r="AJ48" s="19" t="s">
        <v>100</v>
      </c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 t="s">
        <v>100</v>
      </c>
      <c r="AV48" s="19" t="s">
        <v>100</v>
      </c>
      <c r="AW48" s="19"/>
      <c r="AX48" s="19"/>
      <c r="AY48" s="19"/>
      <c r="AZ48" s="19"/>
      <c r="BA48" s="19" t="s">
        <v>100</v>
      </c>
      <c r="BB48" s="19"/>
      <c r="BC48" s="19"/>
      <c r="BD48" s="19"/>
      <c r="BE48" s="19"/>
      <c r="BF48" s="19" t="s">
        <v>100</v>
      </c>
      <c r="BG48" s="19"/>
      <c r="BH48" s="19"/>
      <c r="BI48" s="19"/>
      <c r="BJ48" s="19" t="s">
        <v>100</v>
      </c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27"/>
    </row>
    <row r="49" spans="1:73" s="28" customFormat="1" ht="48" customHeight="1" x14ac:dyDescent="0.25">
      <c r="A49" s="324"/>
      <c r="B49" s="304"/>
      <c r="C49" s="327"/>
      <c r="D49" s="329"/>
      <c r="E49" s="328"/>
      <c r="F49" s="310"/>
      <c r="G49" s="312"/>
      <c r="H49" s="320"/>
      <c r="I49" s="332"/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1"/>
      <c r="W49" s="19" t="s">
        <v>286</v>
      </c>
      <c r="X49" s="20">
        <v>0</v>
      </c>
      <c r="Y49" s="24">
        <v>0.2</v>
      </c>
      <c r="Z49" s="19" t="s">
        <v>287</v>
      </c>
      <c r="AA49" s="21">
        <v>44105</v>
      </c>
      <c r="AB49" s="21">
        <v>44196</v>
      </c>
      <c r="AC49" s="19" t="s">
        <v>281</v>
      </c>
      <c r="AD49" s="19" t="s">
        <v>288</v>
      </c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 t="s">
        <v>100</v>
      </c>
      <c r="AU49" s="19"/>
      <c r="AV49" s="19"/>
      <c r="AW49" s="19"/>
      <c r="AX49" s="19"/>
      <c r="AY49" s="19"/>
      <c r="AZ49" s="19"/>
      <c r="BA49" s="19" t="s">
        <v>100</v>
      </c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27"/>
    </row>
    <row r="50" spans="1:73" s="28" customFormat="1" ht="46.5" customHeight="1" x14ac:dyDescent="0.25">
      <c r="A50" s="324"/>
      <c r="B50" s="304"/>
      <c r="C50" s="327">
        <f>+D50*30%</f>
        <v>3.3000000000000002E-2</v>
      </c>
      <c r="D50" s="328">
        <v>0.11</v>
      </c>
      <c r="E50" s="328" t="s">
        <v>289</v>
      </c>
      <c r="F50" s="310"/>
      <c r="G50" s="312"/>
      <c r="H50" s="318" t="s">
        <v>242</v>
      </c>
      <c r="I50" s="317" t="s">
        <v>290</v>
      </c>
      <c r="J50" s="314" t="s">
        <v>291</v>
      </c>
      <c r="K50" s="314" t="s">
        <v>292</v>
      </c>
      <c r="L50" s="314" t="s">
        <v>293</v>
      </c>
      <c r="M50" s="314" t="s">
        <v>294</v>
      </c>
      <c r="N50" s="314" t="s">
        <v>295</v>
      </c>
      <c r="O50" s="314" t="s">
        <v>116</v>
      </c>
      <c r="P50" s="314">
        <v>0</v>
      </c>
      <c r="Q50" s="334">
        <f>(100*0.7)+(80*0.3)</f>
        <v>94</v>
      </c>
      <c r="R50" s="334">
        <f>(100*0.7)+(80*0.3)</f>
        <v>94</v>
      </c>
      <c r="S50" s="334">
        <f>(100*0.7)+(80*0.3)</f>
        <v>94</v>
      </c>
      <c r="T50" s="334">
        <f>(100*0.7)+(80*0.3)</f>
        <v>94</v>
      </c>
      <c r="U50" s="334">
        <f>(100*0.7)+(80*0.3)</f>
        <v>94</v>
      </c>
      <c r="V50" s="315">
        <f>2900000*11.5</f>
        <v>33350000</v>
      </c>
      <c r="W50" s="19" t="s">
        <v>296</v>
      </c>
      <c r="X50" s="20">
        <v>0</v>
      </c>
      <c r="Y50" s="24">
        <v>0.05</v>
      </c>
      <c r="Z50" s="19" t="s">
        <v>297</v>
      </c>
      <c r="AA50" s="21">
        <v>43831</v>
      </c>
      <c r="AB50" s="21">
        <v>43861</v>
      </c>
      <c r="AC50" s="19" t="s">
        <v>298</v>
      </c>
      <c r="AD50" s="19" t="s">
        <v>299</v>
      </c>
      <c r="AE50" s="19" t="s">
        <v>100</v>
      </c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 t="s">
        <v>100</v>
      </c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 t="s">
        <v>100</v>
      </c>
      <c r="BI50" s="19" t="s">
        <v>143</v>
      </c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27"/>
    </row>
    <row r="51" spans="1:73" s="28" customFormat="1" ht="66" customHeight="1" x14ac:dyDescent="0.25">
      <c r="A51" s="324"/>
      <c r="B51" s="304"/>
      <c r="C51" s="327"/>
      <c r="D51" s="329"/>
      <c r="E51" s="328"/>
      <c r="F51" s="310"/>
      <c r="G51" s="312"/>
      <c r="H51" s="319"/>
      <c r="I51" s="317"/>
      <c r="J51" s="314"/>
      <c r="K51" s="314"/>
      <c r="L51" s="314"/>
      <c r="M51" s="314"/>
      <c r="N51" s="314"/>
      <c r="O51" s="314"/>
      <c r="P51" s="314"/>
      <c r="Q51" s="334"/>
      <c r="R51" s="334"/>
      <c r="S51" s="334"/>
      <c r="T51" s="334"/>
      <c r="U51" s="334"/>
      <c r="V51" s="315"/>
      <c r="W51" s="19" t="s">
        <v>300</v>
      </c>
      <c r="X51" s="20">
        <v>0</v>
      </c>
      <c r="Y51" s="24">
        <v>0.05</v>
      </c>
      <c r="Z51" s="19" t="s">
        <v>301</v>
      </c>
      <c r="AA51" s="21">
        <v>43862</v>
      </c>
      <c r="AB51" s="21">
        <v>43921</v>
      </c>
      <c r="AC51" s="19" t="s">
        <v>298</v>
      </c>
      <c r="AD51" s="19" t="s">
        <v>299</v>
      </c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 t="s">
        <v>100</v>
      </c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 t="s">
        <v>100</v>
      </c>
      <c r="BI51" s="19" t="s">
        <v>100</v>
      </c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27"/>
    </row>
    <row r="52" spans="1:73" s="28" customFormat="1" ht="53.25" customHeight="1" x14ac:dyDescent="0.25">
      <c r="A52" s="324"/>
      <c r="B52" s="304"/>
      <c r="C52" s="327"/>
      <c r="D52" s="329"/>
      <c r="E52" s="328"/>
      <c r="F52" s="310"/>
      <c r="G52" s="312"/>
      <c r="H52" s="319"/>
      <c r="I52" s="317"/>
      <c r="J52" s="314"/>
      <c r="K52" s="314"/>
      <c r="L52" s="314"/>
      <c r="M52" s="314"/>
      <c r="N52" s="314"/>
      <c r="O52" s="314"/>
      <c r="P52" s="314"/>
      <c r="Q52" s="334"/>
      <c r="R52" s="334"/>
      <c r="S52" s="334"/>
      <c r="T52" s="334"/>
      <c r="U52" s="334"/>
      <c r="V52" s="315"/>
      <c r="W52" s="19" t="s">
        <v>302</v>
      </c>
      <c r="X52" s="20">
        <f>+V50*0.1</f>
        <v>3335000</v>
      </c>
      <c r="Y52" s="24">
        <v>0.15</v>
      </c>
      <c r="Z52" s="19" t="s">
        <v>303</v>
      </c>
      <c r="AA52" s="21">
        <v>43922</v>
      </c>
      <c r="AB52" s="21">
        <v>44196</v>
      </c>
      <c r="AC52" s="19" t="s">
        <v>298</v>
      </c>
      <c r="AD52" s="19" t="s">
        <v>304</v>
      </c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 t="s">
        <v>100</v>
      </c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 t="s">
        <v>100</v>
      </c>
      <c r="BI52" s="19" t="s">
        <v>100</v>
      </c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27"/>
    </row>
    <row r="53" spans="1:73" s="28" customFormat="1" ht="66" customHeight="1" x14ac:dyDescent="0.25">
      <c r="A53" s="324"/>
      <c r="B53" s="304"/>
      <c r="C53" s="327"/>
      <c r="D53" s="329"/>
      <c r="E53" s="328"/>
      <c r="F53" s="310"/>
      <c r="G53" s="312"/>
      <c r="H53" s="319"/>
      <c r="I53" s="317"/>
      <c r="J53" s="314"/>
      <c r="K53" s="314"/>
      <c r="L53" s="314"/>
      <c r="M53" s="314"/>
      <c r="N53" s="314"/>
      <c r="O53" s="314"/>
      <c r="P53" s="314"/>
      <c r="Q53" s="334"/>
      <c r="R53" s="334"/>
      <c r="S53" s="334"/>
      <c r="T53" s="334"/>
      <c r="U53" s="334"/>
      <c r="V53" s="315"/>
      <c r="W53" s="19" t="s">
        <v>305</v>
      </c>
      <c r="X53" s="20">
        <f>+V50*0.8</f>
        <v>26680000</v>
      </c>
      <c r="Y53" s="24">
        <v>0.65</v>
      </c>
      <c r="Z53" s="19" t="s">
        <v>306</v>
      </c>
      <c r="AA53" s="21">
        <v>43831</v>
      </c>
      <c r="AB53" s="21">
        <v>44196</v>
      </c>
      <c r="AC53" s="19" t="s">
        <v>298</v>
      </c>
      <c r="AD53" s="19" t="s">
        <v>304</v>
      </c>
      <c r="AE53" s="19"/>
      <c r="AF53" s="19"/>
      <c r="AG53" s="19"/>
      <c r="AH53" s="19"/>
      <c r="AI53" s="19"/>
      <c r="AJ53" s="19"/>
      <c r="AK53" s="19" t="s">
        <v>100</v>
      </c>
      <c r="AL53" s="19"/>
      <c r="AM53" s="19"/>
      <c r="AN53" s="19"/>
      <c r="AO53" s="19"/>
      <c r="AP53" s="19"/>
      <c r="AQ53" s="19"/>
      <c r="AR53" s="19"/>
      <c r="AS53" s="19"/>
      <c r="AT53" s="19"/>
      <c r="AU53" s="19" t="s">
        <v>100</v>
      </c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 t="s">
        <v>100</v>
      </c>
      <c r="BI53" s="19" t="s">
        <v>100</v>
      </c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27"/>
    </row>
    <row r="54" spans="1:73" s="28" customFormat="1" ht="45" customHeight="1" thickBot="1" x14ac:dyDescent="0.3">
      <c r="A54" s="325"/>
      <c r="B54" s="305"/>
      <c r="C54" s="327"/>
      <c r="D54" s="329"/>
      <c r="E54" s="328"/>
      <c r="F54" s="311"/>
      <c r="G54" s="313"/>
      <c r="H54" s="319"/>
      <c r="I54" s="317"/>
      <c r="J54" s="314"/>
      <c r="K54" s="314"/>
      <c r="L54" s="314"/>
      <c r="M54" s="314"/>
      <c r="N54" s="314"/>
      <c r="O54" s="314"/>
      <c r="P54" s="314"/>
      <c r="Q54" s="334"/>
      <c r="R54" s="334"/>
      <c r="S54" s="334"/>
      <c r="T54" s="334"/>
      <c r="U54" s="334"/>
      <c r="V54" s="315"/>
      <c r="W54" s="19" t="s">
        <v>307</v>
      </c>
      <c r="X54" s="20">
        <f>+V50*0.1</f>
        <v>3335000</v>
      </c>
      <c r="Y54" s="24">
        <v>0.1</v>
      </c>
      <c r="Z54" s="19" t="s">
        <v>308</v>
      </c>
      <c r="AA54" s="21">
        <v>44166</v>
      </c>
      <c r="AB54" s="21">
        <v>44196</v>
      </c>
      <c r="AC54" s="19" t="s">
        <v>298</v>
      </c>
      <c r="AD54" s="19" t="s">
        <v>299</v>
      </c>
      <c r="AE54" s="19"/>
      <c r="AF54" s="19"/>
      <c r="AG54" s="19"/>
      <c r="AH54" s="19"/>
      <c r="AI54" s="19"/>
      <c r="AJ54" s="19"/>
      <c r="AK54" s="19" t="s">
        <v>100</v>
      </c>
      <c r="AL54" s="19"/>
      <c r="AM54" s="19"/>
      <c r="AN54" s="19"/>
      <c r="AO54" s="19"/>
      <c r="AP54" s="19"/>
      <c r="AQ54" s="19"/>
      <c r="AR54" s="19"/>
      <c r="AS54" s="19"/>
      <c r="AT54" s="19"/>
      <c r="AU54" s="19" t="s">
        <v>100</v>
      </c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 t="s">
        <v>100</v>
      </c>
      <c r="BI54" s="19" t="s">
        <v>100</v>
      </c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27"/>
    </row>
    <row r="55" spans="1:73" s="28" customFormat="1" ht="63.75" customHeight="1" thickTop="1" x14ac:dyDescent="0.25">
      <c r="A55" s="352" t="s">
        <v>309</v>
      </c>
      <c r="B55" s="326">
        <v>0.4</v>
      </c>
      <c r="C55" s="335">
        <f>+D55*40%</f>
        <v>5.6000000000000008E-2</v>
      </c>
      <c r="D55" s="336">
        <v>0.14000000000000001</v>
      </c>
      <c r="E55" s="339" t="s">
        <v>310</v>
      </c>
      <c r="F55" s="330">
        <v>1</v>
      </c>
      <c r="G55" s="340">
        <v>0.25</v>
      </c>
      <c r="H55" s="317" t="s">
        <v>132</v>
      </c>
      <c r="I55" s="343" t="s">
        <v>311</v>
      </c>
      <c r="J55" s="314" t="s">
        <v>274</v>
      </c>
      <c r="K55" s="314" t="s">
        <v>312</v>
      </c>
      <c r="L55" s="314" t="s">
        <v>313</v>
      </c>
      <c r="M55" s="314" t="s">
        <v>311</v>
      </c>
      <c r="N55" s="314" t="s">
        <v>314</v>
      </c>
      <c r="O55" s="314" t="s">
        <v>138</v>
      </c>
      <c r="P55" s="314">
        <v>1</v>
      </c>
      <c r="Q55" s="314">
        <v>3</v>
      </c>
      <c r="R55" s="314">
        <v>0</v>
      </c>
      <c r="S55" s="314">
        <v>0</v>
      </c>
      <c r="T55" s="314">
        <v>0</v>
      </c>
      <c r="U55" s="314">
        <v>3</v>
      </c>
      <c r="V55" s="315">
        <v>3720000000</v>
      </c>
      <c r="W55" s="19" t="s">
        <v>315</v>
      </c>
      <c r="X55" s="20"/>
      <c r="Y55" s="24">
        <v>0.25</v>
      </c>
      <c r="Z55" s="19" t="s">
        <v>316</v>
      </c>
      <c r="AA55" s="21">
        <v>43831</v>
      </c>
      <c r="AB55" s="21">
        <v>43921</v>
      </c>
      <c r="AC55" s="19" t="s">
        <v>317</v>
      </c>
      <c r="AD55" s="19" t="s">
        <v>318</v>
      </c>
      <c r="AE55" s="19" t="s">
        <v>100</v>
      </c>
      <c r="AF55" s="19" t="s">
        <v>100</v>
      </c>
      <c r="AG55" s="19"/>
      <c r="AH55" s="19"/>
      <c r="AI55" s="19"/>
      <c r="AJ55" s="19"/>
      <c r="AK55" s="19"/>
      <c r="AL55" s="19"/>
      <c r="AM55" s="19"/>
      <c r="AN55" s="19"/>
      <c r="AO55" s="19"/>
      <c r="AP55" s="19" t="s">
        <v>100</v>
      </c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 t="s">
        <v>100</v>
      </c>
      <c r="BB55" s="19"/>
      <c r="BC55" s="19"/>
      <c r="BD55" s="19"/>
      <c r="BE55" s="19"/>
      <c r="BF55" s="19"/>
      <c r="BG55" s="19"/>
      <c r="BH55" s="19"/>
      <c r="BI55" s="19"/>
      <c r="BJ55" s="19" t="s">
        <v>100</v>
      </c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27"/>
    </row>
    <row r="56" spans="1:73" s="28" customFormat="1" ht="72.75" customHeight="1" x14ac:dyDescent="0.25">
      <c r="A56" s="353"/>
      <c r="B56" s="304"/>
      <c r="C56" s="335"/>
      <c r="D56" s="337"/>
      <c r="E56" s="339"/>
      <c r="F56" s="310"/>
      <c r="G56" s="341"/>
      <c r="H56" s="317"/>
      <c r="I56" s="344"/>
      <c r="J56" s="333"/>
      <c r="K56" s="333"/>
      <c r="L56" s="333"/>
      <c r="M56" s="333"/>
      <c r="N56" s="333"/>
      <c r="O56" s="333"/>
      <c r="P56" s="333"/>
      <c r="Q56" s="333"/>
      <c r="R56" s="333"/>
      <c r="S56" s="333"/>
      <c r="T56" s="333"/>
      <c r="U56" s="333"/>
      <c r="V56" s="331"/>
      <c r="W56" s="19" t="s">
        <v>319</v>
      </c>
      <c r="X56" s="20">
        <v>3720000000</v>
      </c>
      <c r="Y56" s="24">
        <v>0.5</v>
      </c>
      <c r="Z56" s="19" t="s">
        <v>320</v>
      </c>
      <c r="AA56" s="21">
        <v>43922</v>
      </c>
      <c r="AB56" s="21">
        <v>44165</v>
      </c>
      <c r="AC56" s="19" t="s">
        <v>317</v>
      </c>
      <c r="AD56" s="19" t="s">
        <v>321</v>
      </c>
      <c r="AE56" s="19"/>
      <c r="AF56" s="19"/>
      <c r="AG56" s="19"/>
      <c r="AH56" s="19"/>
      <c r="AI56" s="19"/>
      <c r="AJ56" s="19" t="s">
        <v>100</v>
      </c>
      <c r="AK56" s="19"/>
      <c r="AL56" s="19"/>
      <c r="AM56" s="19"/>
      <c r="AN56" s="19"/>
      <c r="AO56" s="19"/>
      <c r="AP56" s="19" t="s">
        <v>100</v>
      </c>
      <c r="AQ56" s="19"/>
      <c r="AR56" s="19"/>
      <c r="AS56" s="19" t="s">
        <v>100</v>
      </c>
      <c r="AT56" s="19" t="s">
        <v>100</v>
      </c>
      <c r="AU56" s="19"/>
      <c r="AV56" s="19" t="s">
        <v>100</v>
      </c>
      <c r="AW56" s="19"/>
      <c r="AX56" s="19"/>
      <c r="AY56" s="25"/>
      <c r="AZ56" s="25"/>
      <c r="BA56" s="19" t="s">
        <v>100</v>
      </c>
      <c r="BB56" s="25"/>
      <c r="BC56" s="25"/>
      <c r="BD56" s="25"/>
      <c r="BE56" s="25"/>
      <c r="BF56" s="25"/>
      <c r="BG56" s="25"/>
      <c r="BH56" s="25"/>
      <c r="BI56" s="25"/>
      <c r="BJ56" s="19" t="s">
        <v>100</v>
      </c>
      <c r="BK56" s="25"/>
      <c r="BL56" s="25"/>
      <c r="BM56" s="25"/>
      <c r="BN56" s="25"/>
      <c r="BO56" s="25"/>
      <c r="BP56" s="25"/>
      <c r="BQ56" s="25"/>
      <c r="BR56" s="25"/>
      <c r="BS56" s="25"/>
      <c r="BT56" s="19"/>
      <c r="BU56" s="27"/>
    </row>
    <row r="57" spans="1:73" s="28" customFormat="1" ht="58.5" customHeight="1" x14ac:dyDescent="0.25">
      <c r="A57" s="353"/>
      <c r="B57" s="304"/>
      <c r="C57" s="335"/>
      <c r="D57" s="338"/>
      <c r="E57" s="339"/>
      <c r="F57" s="310"/>
      <c r="G57" s="341"/>
      <c r="H57" s="317"/>
      <c r="I57" s="344"/>
      <c r="J57" s="333"/>
      <c r="K57" s="333"/>
      <c r="L57" s="333"/>
      <c r="M57" s="333"/>
      <c r="N57" s="333"/>
      <c r="O57" s="333"/>
      <c r="P57" s="333"/>
      <c r="Q57" s="333"/>
      <c r="R57" s="333"/>
      <c r="S57" s="333"/>
      <c r="T57" s="333"/>
      <c r="U57" s="333"/>
      <c r="V57" s="331"/>
      <c r="W57" s="19" t="s">
        <v>322</v>
      </c>
      <c r="X57" s="20"/>
      <c r="Y57" s="24">
        <v>0.25</v>
      </c>
      <c r="Z57" s="19" t="s">
        <v>323</v>
      </c>
      <c r="AA57" s="21">
        <v>44105</v>
      </c>
      <c r="AB57" s="21">
        <v>44196</v>
      </c>
      <c r="AC57" s="19" t="s">
        <v>317</v>
      </c>
      <c r="AD57" s="19" t="s">
        <v>324</v>
      </c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 t="s">
        <v>100</v>
      </c>
      <c r="AU57" s="19"/>
      <c r="AV57" s="19"/>
      <c r="AW57" s="19" t="s">
        <v>100</v>
      </c>
      <c r="AX57" s="19"/>
      <c r="AY57" s="25"/>
      <c r="AZ57" s="25"/>
      <c r="BA57" s="19" t="s">
        <v>100</v>
      </c>
      <c r="BB57" s="25"/>
      <c r="BC57" s="25"/>
      <c r="BD57" s="25"/>
      <c r="BE57" s="25"/>
      <c r="BF57" s="25"/>
      <c r="BG57" s="25"/>
      <c r="BH57" s="25"/>
      <c r="BI57" s="25"/>
      <c r="BJ57" s="19"/>
      <c r="BK57" s="25"/>
      <c r="BL57" s="25"/>
      <c r="BM57" s="25"/>
      <c r="BN57" s="25"/>
      <c r="BO57" s="25"/>
      <c r="BP57" s="25"/>
      <c r="BQ57" s="25"/>
      <c r="BR57" s="25"/>
      <c r="BS57" s="25"/>
      <c r="BT57" s="19"/>
      <c r="BU57" s="27"/>
    </row>
    <row r="58" spans="1:73" s="28" customFormat="1" ht="74.25" customHeight="1" x14ac:dyDescent="0.25">
      <c r="A58" s="353"/>
      <c r="B58" s="304"/>
      <c r="C58" s="335">
        <f>+D58*40%</f>
        <v>5.6000000000000008E-2</v>
      </c>
      <c r="D58" s="336">
        <v>0.14000000000000001</v>
      </c>
      <c r="E58" s="339" t="s">
        <v>325</v>
      </c>
      <c r="F58" s="310"/>
      <c r="G58" s="341"/>
      <c r="H58" s="342" t="s">
        <v>326</v>
      </c>
      <c r="I58" s="343" t="s">
        <v>327</v>
      </c>
      <c r="J58" s="314" t="s">
        <v>274</v>
      </c>
      <c r="K58" s="314" t="s">
        <v>328</v>
      </c>
      <c r="L58" s="314" t="s">
        <v>313</v>
      </c>
      <c r="M58" s="314" t="s">
        <v>327</v>
      </c>
      <c r="N58" s="314" t="s">
        <v>329</v>
      </c>
      <c r="O58" s="314" t="s">
        <v>138</v>
      </c>
      <c r="P58" s="314">
        <v>2</v>
      </c>
      <c r="Q58" s="314">
        <v>3</v>
      </c>
      <c r="R58" s="314">
        <v>0</v>
      </c>
      <c r="S58" s="314">
        <v>0</v>
      </c>
      <c r="T58" s="314">
        <v>3</v>
      </c>
      <c r="U58" s="314">
        <v>3</v>
      </c>
      <c r="V58" s="315">
        <f>SUM(X58:X60)</f>
        <v>1000000000</v>
      </c>
      <c r="W58" s="19" t="s">
        <v>330</v>
      </c>
      <c r="X58" s="20">
        <v>90000000</v>
      </c>
      <c r="Y58" s="24">
        <v>0.35</v>
      </c>
      <c r="Z58" s="19" t="s">
        <v>331</v>
      </c>
      <c r="AA58" s="21">
        <v>43831</v>
      </c>
      <c r="AB58" s="21">
        <v>43921</v>
      </c>
      <c r="AC58" s="19" t="s">
        <v>332</v>
      </c>
      <c r="AD58" s="19" t="s">
        <v>333</v>
      </c>
      <c r="AE58" s="19"/>
      <c r="AF58" s="19" t="s">
        <v>100</v>
      </c>
      <c r="AG58" s="19"/>
      <c r="AH58" s="19"/>
      <c r="AI58" s="19"/>
      <c r="AJ58" s="19" t="s">
        <v>100</v>
      </c>
      <c r="AK58" s="19"/>
      <c r="AL58" s="19"/>
      <c r="AM58" s="19"/>
      <c r="AN58" s="19"/>
      <c r="AO58" s="19"/>
      <c r="AP58" s="19" t="s">
        <v>100</v>
      </c>
      <c r="AQ58" s="19"/>
      <c r="AR58" s="19"/>
      <c r="AS58" s="19"/>
      <c r="AT58" s="19"/>
      <c r="AU58" s="19"/>
      <c r="AV58" s="19"/>
      <c r="AW58" s="19"/>
      <c r="AX58" s="19"/>
      <c r="AY58" s="25"/>
      <c r="AZ58" s="25"/>
      <c r="BA58" s="19" t="s">
        <v>100</v>
      </c>
      <c r="BB58" s="25"/>
      <c r="BC58" s="25"/>
      <c r="BD58" s="25"/>
      <c r="BE58" s="25"/>
      <c r="BF58" s="25"/>
      <c r="BG58" s="25"/>
      <c r="BH58" s="25"/>
      <c r="BI58" s="25"/>
      <c r="BJ58" s="19" t="s">
        <v>100</v>
      </c>
      <c r="BK58" s="25"/>
      <c r="BL58" s="25"/>
      <c r="BM58" s="25"/>
      <c r="BN58" s="25"/>
      <c r="BO58" s="25"/>
      <c r="BP58" s="25"/>
      <c r="BQ58" s="25"/>
      <c r="BR58" s="25"/>
      <c r="BS58" s="25"/>
      <c r="BT58" s="19"/>
      <c r="BU58" s="27"/>
    </row>
    <row r="59" spans="1:73" s="28" customFormat="1" ht="64.5" customHeight="1" x14ac:dyDescent="0.25">
      <c r="A59" s="353"/>
      <c r="B59" s="304"/>
      <c r="C59" s="335"/>
      <c r="D59" s="337"/>
      <c r="E59" s="339"/>
      <c r="F59" s="310"/>
      <c r="G59" s="341"/>
      <c r="H59" s="342"/>
      <c r="I59" s="344"/>
      <c r="J59" s="333"/>
      <c r="K59" s="333"/>
      <c r="L59" s="333"/>
      <c r="M59" s="333"/>
      <c r="N59" s="333"/>
      <c r="O59" s="333"/>
      <c r="P59" s="333"/>
      <c r="Q59" s="333"/>
      <c r="R59" s="333"/>
      <c r="S59" s="333"/>
      <c r="T59" s="333"/>
      <c r="U59" s="333"/>
      <c r="V59" s="331"/>
      <c r="W59" s="19" t="s">
        <v>315</v>
      </c>
      <c r="X59" s="20">
        <v>250000000</v>
      </c>
      <c r="Y59" s="24">
        <v>0.35</v>
      </c>
      <c r="Z59" s="19" t="s">
        <v>316</v>
      </c>
      <c r="AA59" s="21">
        <v>43922</v>
      </c>
      <c r="AB59" s="21">
        <v>44012</v>
      </c>
      <c r="AC59" s="19" t="s">
        <v>332</v>
      </c>
      <c r="AD59" s="19" t="s">
        <v>334</v>
      </c>
      <c r="AE59" s="19" t="s">
        <v>100</v>
      </c>
      <c r="AF59" s="19" t="s">
        <v>100</v>
      </c>
      <c r="AG59" s="19"/>
      <c r="AH59" s="19"/>
      <c r="AI59" s="19"/>
      <c r="AJ59" s="19" t="s">
        <v>100</v>
      </c>
      <c r="AK59" s="19"/>
      <c r="AL59" s="19"/>
      <c r="AM59" s="19"/>
      <c r="AN59" s="19"/>
      <c r="AO59" s="19"/>
      <c r="AP59" s="19" t="s">
        <v>100</v>
      </c>
      <c r="AQ59" s="19"/>
      <c r="AR59" s="19"/>
      <c r="AS59" s="19" t="s">
        <v>100</v>
      </c>
      <c r="AT59" s="19"/>
      <c r="AU59" s="19"/>
      <c r="AV59" s="19"/>
      <c r="AW59" s="19"/>
      <c r="AX59" s="19"/>
      <c r="AY59" s="25"/>
      <c r="AZ59" s="25"/>
      <c r="BA59" s="19" t="s">
        <v>100</v>
      </c>
      <c r="BB59" s="25"/>
      <c r="BC59" s="25"/>
      <c r="BD59" s="25"/>
      <c r="BE59" s="25"/>
      <c r="BF59" s="25"/>
      <c r="BG59" s="25"/>
      <c r="BH59" s="25"/>
      <c r="BI59" s="25"/>
      <c r="BJ59" s="19" t="s">
        <v>100</v>
      </c>
      <c r="BK59" s="25"/>
      <c r="BL59" s="25"/>
      <c r="BM59" s="25"/>
      <c r="BN59" s="25"/>
      <c r="BO59" s="25"/>
      <c r="BP59" s="25"/>
      <c r="BQ59" s="25"/>
      <c r="BR59" s="25"/>
      <c r="BS59" s="25"/>
      <c r="BT59" s="19"/>
      <c r="BU59" s="27"/>
    </row>
    <row r="60" spans="1:73" s="28" customFormat="1" ht="56.25" customHeight="1" x14ac:dyDescent="0.25">
      <c r="A60" s="353"/>
      <c r="B60" s="304"/>
      <c r="C60" s="335"/>
      <c r="D60" s="338"/>
      <c r="E60" s="339"/>
      <c r="F60" s="310"/>
      <c r="G60" s="341"/>
      <c r="H60" s="342"/>
      <c r="I60" s="344"/>
      <c r="J60" s="333"/>
      <c r="K60" s="333"/>
      <c r="L60" s="333"/>
      <c r="M60" s="333"/>
      <c r="N60" s="333"/>
      <c r="O60" s="333"/>
      <c r="P60" s="333"/>
      <c r="Q60" s="333"/>
      <c r="R60" s="333"/>
      <c r="S60" s="333"/>
      <c r="T60" s="333"/>
      <c r="U60" s="333"/>
      <c r="V60" s="331"/>
      <c r="W60" s="19" t="s">
        <v>335</v>
      </c>
      <c r="X60" s="20">
        <v>660000000</v>
      </c>
      <c r="Y60" s="24">
        <v>0.3</v>
      </c>
      <c r="Z60" s="19" t="s">
        <v>320</v>
      </c>
      <c r="AA60" s="21">
        <v>44013</v>
      </c>
      <c r="AB60" s="21">
        <v>44196</v>
      </c>
      <c r="AC60" s="19" t="s">
        <v>332</v>
      </c>
      <c r="AD60" s="19" t="s">
        <v>321</v>
      </c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25"/>
      <c r="AZ60" s="25"/>
      <c r="BA60" s="19"/>
      <c r="BB60" s="25"/>
      <c r="BC60" s="25"/>
      <c r="BD60" s="25"/>
      <c r="BE60" s="25"/>
      <c r="BF60" s="25"/>
      <c r="BG60" s="25"/>
      <c r="BH60" s="25"/>
      <c r="BI60" s="25"/>
      <c r="BJ60" s="19"/>
      <c r="BK60" s="25"/>
      <c r="BL60" s="25"/>
      <c r="BM60" s="25"/>
      <c r="BN60" s="25"/>
      <c r="BO60" s="25"/>
      <c r="BP60" s="25"/>
      <c r="BQ60" s="25"/>
      <c r="BR60" s="25"/>
      <c r="BS60" s="25"/>
      <c r="BT60" s="19"/>
      <c r="BU60" s="27"/>
    </row>
    <row r="61" spans="1:73" s="28" customFormat="1" ht="72.75" customHeight="1" x14ac:dyDescent="0.25">
      <c r="A61" s="353"/>
      <c r="B61" s="304"/>
      <c r="C61" s="335">
        <f>+D61*40%</f>
        <v>5.6000000000000008E-2</v>
      </c>
      <c r="D61" s="336">
        <v>0.14000000000000001</v>
      </c>
      <c r="E61" s="339" t="s">
        <v>336</v>
      </c>
      <c r="F61" s="310"/>
      <c r="G61" s="341"/>
      <c r="H61" s="345" t="s">
        <v>132</v>
      </c>
      <c r="I61" s="343" t="s">
        <v>337</v>
      </c>
      <c r="J61" s="314" t="s">
        <v>274</v>
      </c>
      <c r="K61" s="314" t="s">
        <v>274</v>
      </c>
      <c r="L61" s="314" t="s">
        <v>338</v>
      </c>
      <c r="M61" s="314" t="s">
        <v>339</v>
      </c>
      <c r="N61" s="314" t="s">
        <v>340</v>
      </c>
      <c r="O61" s="314" t="s">
        <v>138</v>
      </c>
      <c r="P61" s="314">
        <v>6</v>
      </c>
      <c r="Q61" s="314">
        <v>10</v>
      </c>
      <c r="R61" s="314">
        <v>0</v>
      </c>
      <c r="S61" s="314">
        <v>0</v>
      </c>
      <c r="T61" s="314">
        <v>0</v>
      </c>
      <c r="U61" s="314">
        <v>10</v>
      </c>
      <c r="V61" s="315">
        <v>125000000</v>
      </c>
      <c r="W61" s="19" t="s">
        <v>341</v>
      </c>
      <c r="X61" s="20">
        <v>125000000</v>
      </c>
      <c r="Y61" s="24">
        <v>0.8</v>
      </c>
      <c r="Z61" s="19" t="s">
        <v>320</v>
      </c>
      <c r="AA61" s="21">
        <v>43831</v>
      </c>
      <c r="AB61" s="21">
        <v>44196</v>
      </c>
      <c r="AC61" s="19" t="s">
        <v>317</v>
      </c>
      <c r="AD61" s="19" t="s">
        <v>321</v>
      </c>
      <c r="AE61" s="19"/>
      <c r="AF61" s="19"/>
      <c r="AG61" s="19"/>
      <c r="AH61" s="19"/>
      <c r="AI61" s="19"/>
      <c r="AJ61" s="19" t="s">
        <v>100</v>
      </c>
      <c r="AK61" s="19"/>
      <c r="AL61" s="19"/>
      <c r="AM61" s="19"/>
      <c r="AN61" s="19"/>
      <c r="AO61" s="19"/>
      <c r="AP61" s="19" t="s">
        <v>100</v>
      </c>
      <c r="AQ61" s="19"/>
      <c r="AR61" s="19"/>
      <c r="AS61" s="19" t="s">
        <v>100</v>
      </c>
      <c r="AT61" s="19" t="s">
        <v>100</v>
      </c>
      <c r="AU61" s="19"/>
      <c r="AV61" s="19"/>
      <c r="AW61" s="19"/>
      <c r="AX61" s="19"/>
      <c r="AY61" s="25"/>
      <c r="AZ61" s="25"/>
      <c r="BA61" s="19" t="s">
        <v>100</v>
      </c>
      <c r="BB61" s="25"/>
      <c r="BC61" s="25"/>
      <c r="BD61" s="25"/>
      <c r="BE61" s="25"/>
      <c r="BF61" s="25"/>
      <c r="BG61" s="25"/>
      <c r="BH61" s="25"/>
      <c r="BI61" s="25"/>
      <c r="BJ61" s="19" t="s">
        <v>100</v>
      </c>
      <c r="BK61" s="25"/>
      <c r="BL61" s="25"/>
      <c r="BM61" s="25"/>
      <c r="BN61" s="25"/>
      <c r="BO61" s="25"/>
      <c r="BP61" s="25"/>
      <c r="BQ61" s="25"/>
      <c r="BR61" s="25"/>
      <c r="BS61" s="25"/>
      <c r="BT61" s="19"/>
      <c r="BU61" s="27"/>
    </row>
    <row r="62" spans="1:73" s="28" customFormat="1" ht="60" customHeight="1" x14ac:dyDescent="0.25">
      <c r="A62" s="353"/>
      <c r="B62" s="304"/>
      <c r="C62" s="335"/>
      <c r="D62" s="338"/>
      <c r="E62" s="339"/>
      <c r="F62" s="310"/>
      <c r="G62" s="341"/>
      <c r="H62" s="346"/>
      <c r="I62" s="344"/>
      <c r="J62" s="333"/>
      <c r="K62" s="333"/>
      <c r="L62" s="333"/>
      <c r="M62" s="314"/>
      <c r="N62" s="314"/>
      <c r="O62" s="333"/>
      <c r="P62" s="333"/>
      <c r="Q62" s="333"/>
      <c r="R62" s="333"/>
      <c r="S62" s="333"/>
      <c r="T62" s="333"/>
      <c r="U62" s="333"/>
      <c r="V62" s="331"/>
      <c r="W62" s="19" t="s">
        <v>322</v>
      </c>
      <c r="X62" s="20"/>
      <c r="Y62" s="24">
        <v>0.2</v>
      </c>
      <c r="Z62" s="19" t="s">
        <v>342</v>
      </c>
      <c r="AA62" s="21">
        <v>44105</v>
      </c>
      <c r="AB62" s="21">
        <v>44196</v>
      </c>
      <c r="AC62" s="19" t="s">
        <v>317</v>
      </c>
      <c r="AD62" s="19" t="s">
        <v>324</v>
      </c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 t="s">
        <v>100</v>
      </c>
      <c r="AT62" s="19" t="s">
        <v>100</v>
      </c>
      <c r="AU62" s="19"/>
      <c r="AV62" s="19" t="s">
        <v>100</v>
      </c>
      <c r="AW62" s="19"/>
      <c r="AX62" s="19"/>
      <c r="AY62" s="25"/>
      <c r="AZ62" s="25"/>
      <c r="BA62" s="19" t="s">
        <v>100</v>
      </c>
      <c r="BB62" s="25"/>
      <c r="BC62" s="25"/>
      <c r="BD62" s="25"/>
      <c r="BE62" s="25"/>
      <c r="BF62" s="25"/>
      <c r="BG62" s="25"/>
      <c r="BH62" s="25"/>
      <c r="BI62" s="25"/>
      <c r="BJ62" s="19"/>
      <c r="BK62" s="25"/>
      <c r="BL62" s="25"/>
      <c r="BM62" s="25"/>
      <c r="BN62" s="25"/>
      <c r="BO62" s="25"/>
      <c r="BP62" s="25"/>
      <c r="BQ62" s="25"/>
      <c r="BR62" s="25"/>
      <c r="BS62" s="25"/>
      <c r="BT62" s="19"/>
      <c r="BU62" s="27"/>
    </row>
    <row r="63" spans="1:73" s="28" customFormat="1" ht="64.5" customHeight="1" x14ac:dyDescent="0.25">
      <c r="A63" s="353"/>
      <c r="B63" s="304"/>
      <c r="C63" s="316">
        <f>+D63*40%</f>
        <v>5.6000000000000008E-2</v>
      </c>
      <c r="D63" s="336">
        <v>0.14000000000000001</v>
      </c>
      <c r="E63" s="339" t="s">
        <v>343</v>
      </c>
      <c r="F63" s="310"/>
      <c r="G63" s="341"/>
      <c r="H63" s="342" t="s">
        <v>177</v>
      </c>
      <c r="I63" s="347" t="s">
        <v>344</v>
      </c>
      <c r="J63" s="314" t="s">
        <v>274</v>
      </c>
      <c r="K63" s="314" t="s">
        <v>345</v>
      </c>
      <c r="L63" s="314" t="s">
        <v>276</v>
      </c>
      <c r="M63" s="314" t="s">
        <v>344</v>
      </c>
      <c r="N63" s="314" t="s">
        <v>346</v>
      </c>
      <c r="O63" s="314" t="s">
        <v>138</v>
      </c>
      <c r="P63" s="314">
        <v>3</v>
      </c>
      <c r="Q63" s="314">
        <v>3</v>
      </c>
      <c r="R63" s="314">
        <v>0</v>
      </c>
      <c r="S63" s="314">
        <v>0</v>
      </c>
      <c r="T63" s="314">
        <v>0</v>
      </c>
      <c r="U63" s="314">
        <v>3</v>
      </c>
      <c r="V63" s="315">
        <f>X63</f>
        <v>1825000000</v>
      </c>
      <c r="W63" s="19" t="s">
        <v>347</v>
      </c>
      <c r="X63" s="20">
        <v>1825000000</v>
      </c>
      <c r="Y63" s="24">
        <v>0.25</v>
      </c>
      <c r="Z63" s="19" t="s">
        <v>348</v>
      </c>
      <c r="AA63" s="21">
        <v>43831</v>
      </c>
      <c r="AB63" s="21">
        <v>43921</v>
      </c>
      <c r="AC63" s="19" t="s">
        <v>317</v>
      </c>
      <c r="AD63" s="19" t="s">
        <v>318</v>
      </c>
      <c r="AE63" s="19" t="s">
        <v>100</v>
      </c>
      <c r="AF63" s="19" t="s">
        <v>100</v>
      </c>
      <c r="AG63" s="19"/>
      <c r="AH63" s="19"/>
      <c r="AI63" s="19"/>
      <c r="AJ63" s="19" t="s">
        <v>100</v>
      </c>
      <c r="AK63" s="19"/>
      <c r="AL63" s="19"/>
      <c r="AM63" s="19"/>
      <c r="AN63" s="19"/>
      <c r="AO63" s="19"/>
      <c r="AP63" s="19" t="s">
        <v>100</v>
      </c>
      <c r="AQ63" s="19"/>
      <c r="AR63" s="19"/>
      <c r="AS63" s="19"/>
      <c r="AT63" s="19"/>
      <c r="AU63" s="19"/>
      <c r="AV63" s="19"/>
      <c r="AW63" s="19"/>
      <c r="AX63" s="19"/>
      <c r="AY63" s="25"/>
      <c r="AZ63" s="25"/>
      <c r="BA63" s="19" t="s">
        <v>100</v>
      </c>
      <c r="BB63" s="25"/>
      <c r="BC63" s="25"/>
      <c r="BD63" s="25"/>
      <c r="BE63" s="25"/>
      <c r="BF63" s="25"/>
      <c r="BG63" s="25"/>
      <c r="BH63" s="25"/>
      <c r="BI63" s="25"/>
      <c r="BJ63" s="19" t="s">
        <v>100</v>
      </c>
      <c r="BK63" s="25"/>
      <c r="BL63" s="25"/>
      <c r="BM63" s="25"/>
      <c r="BN63" s="25"/>
      <c r="BO63" s="25"/>
      <c r="BP63" s="25"/>
      <c r="BQ63" s="25"/>
      <c r="BR63" s="25"/>
      <c r="BS63" s="25"/>
      <c r="BT63" s="19"/>
      <c r="BU63" s="27"/>
    </row>
    <row r="64" spans="1:73" s="28" customFormat="1" ht="67.5" customHeight="1" x14ac:dyDescent="0.25">
      <c r="A64" s="353"/>
      <c r="B64" s="304"/>
      <c r="C64" s="316"/>
      <c r="D64" s="337"/>
      <c r="E64" s="339"/>
      <c r="F64" s="310"/>
      <c r="G64" s="341"/>
      <c r="H64" s="342"/>
      <c r="I64" s="348"/>
      <c r="J64" s="333"/>
      <c r="K64" s="333"/>
      <c r="L64" s="333"/>
      <c r="M64" s="333"/>
      <c r="N64" s="333"/>
      <c r="O64" s="333"/>
      <c r="P64" s="333"/>
      <c r="Q64" s="333"/>
      <c r="R64" s="333"/>
      <c r="S64" s="333"/>
      <c r="T64" s="333"/>
      <c r="U64" s="333"/>
      <c r="V64" s="331"/>
      <c r="W64" s="19" t="s">
        <v>349</v>
      </c>
      <c r="X64" s="20"/>
      <c r="Y64" s="24">
        <v>0.5</v>
      </c>
      <c r="Z64" s="19" t="s">
        <v>350</v>
      </c>
      <c r="AA64" s="21">
        <v>43922</v>
      </c>
      <c r="AB64" s="21">
        <v>44104</v>
      </c>
      <c r="AC64" s="19" t="s">
        <v>317</v>
      </c>
      <c r="AD64" s="19" t="s">
        <v>351</v>
      </c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 t="s">
        <v>100</v>
      </c>
      <c r="AQ64" s="19"/>
      <c r="AR64" s="19"/>
      <c r="AS64" s="19" t="s">
        <v>100</v>
      </c>
      <c r="AT64" s="19" t="s">
        <v>100</v>
      </c>
      <c r="AU64" s="19"/>
      <c r="AV64" s="19" t="s">
        <v>100</v>
      </c>
      <c r="AW64" s="19"/>
      <c r="AX64" s="19"/>
      <c r="AY64" s="25"/>
      <c r="AZ64" s="25"/>
      <c r="BA64" s="19" t="s">
        <v>100</v>
      </c>
      <c r="BB64" s="25"/>
      <c r="BC64" s="25"/>
      <c r="BD64" s="25"/>
      <c r="BE64" s="25"/>
      <c r="BF64" s="25"/>
      <c r="BG64" s="25"/>
      <c r="BH64" s="25"/>
      <c r="BI64" s="25"/>
      <c r="BJ64" s="19"/>
      <c r="BK64" s="25"/>
      <c r="BL64" s="25"/>
      <c r="BM64" s="25"/>
      <c r="BN64" s="25"/>
      <c r="BO64" s="25"/>
      <c r="BP64" s="25"/>
      <c r="BQ64" s="25"/>
      <c r="BR64" s="25"/>
      <c r="BS64" s="25"/>
      <c r="BT64" s="19"/>
      <c r="BU64" s="27"/>
    </row>
    <row r="65" spans="1:73" s="28" customFormat="1" ht="79.5" customHeight="1" x14ac:dyDescent="0.25">
      <c r="A65" s="353"/>
      <c r="B65" s="304"/>
      <c r="C65" s="316"/>
      <c r="D65" s="338"/>
      <c r="E65" s="339"/>
      <c r="F65" s="310"/>
      <c r="G65" s="341"/>
      <c r="H65" s="342"/>
      <c r="I65" s="348"/>
      <c r="J65" s="333"/>
      <c r="K65" s="333"/>
      <c r="L65" s="333"/>
      <c r="M65" s="333"/>
      <c r="N65" s="333"/>
      <c r="O65" s="333"/>
      <c r="P65" s="333"/>
      <c r="Q65" s="333"/>
      <c r="R65" s="333"/>
      <c r="S65" s="333"/>
      <c r="T65" s="333"/>
      <c r="U65" s="333"/>
      <c r="V65" s="331"/>
      <c r="W65" s="19" t="s">
        <v>352</v>
      </c>
      <c r="X65" s="20"/>
      <c r="Y65" s="24">
        <v>0.25</v>
      </c>
      <c r="Z65" s="19" t="s">
        <v>353</v>
      </c>
      <c r="AA65" s="21">
        <v>44105</v>
      </c>
      <c r="AB65" s="21">
        <v>44196</v>
      </c>
      <c r="AC65" s="19" t="s">
        <v>317</v>
      </c>
      <c r="AD65" s="19" t="s">
        <v>324</v>
      </c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 t="s">
        <v>100</v>
      </c>
      <c r="AT65" s="19" t="s">
        <v>100</v>
      </c>
      <c r="AU65" s="19"/>
      <c r="AV65" s="19" t="s">
        <v>100</v>
      </c>
      <c r="AW65" s="19" t="s">
        <v>100</v>
      </c>
      <c r="AX65" s="19"/>
      <c r="AY65" s="25"/>
      <c r="AZ65" s="25"/>
      <c r="BA65" s="19" t="s">
        <v>100</v>
      </c>
      <c r="BB65" s="25"/>
      <c r="BC65" s="25"/>
      <c r="BD65" s="25"/>
      <c r="BE65" s="25"/>
      <c r="BF65" s="25"/>
      <c r="BG65" s="25"/>
      <c r="BH65" s="25"/>
      <c r="BI65" s="25"/>
      <c r="BJ65" s="19"/>
      <c r="BK65" s="25"/>
      <c r="BL65" s="25"/>
      <c r="BM65" s="25"/>
      <c r="BN65" s="25"/>
      <c r="BO65" s="25"/>
      <c r="BP65" s="25"/>
      <c r="BQ65" s="25"/>
      <c r="BR65" s="25"/>
      <c r="BS65" s="25"/>
      <c r="BT65" s="19"/>
      <c r="BU65" s="27"/>
    </row>
    <row r="66" spans="1:73" s="28" customFormat="1" ht="128.25" customHeight="1" x14ac:dyDescent="0.25">
      <c r="A66" s="353"/>
      <c r="B66" s="304"/>
      <c r="C66" s="335">
        <f>+D66*40%</f>
        <v>5.6000000000000008E-2</v>
      </c>
      <c r="D66" s="336">
        <v>0.14000000000000001</v>
      </c>
      <c r="E66" s="339" t="s">
        <v>354</v>
      </c>
      <c r="F66" s="310"/>
      <c r="G66" s="341"/>
      <c r="H66" s="346" t="s">
        <v>132</v>
      </c>
      <c r="I66" s="347" t="s">
        <v>355</v>
      </c>
      <c r="J66" s="314" t="s">
        <v>274</v>
      </c>
      <c r="K66" s="314" t="s">
        <v>356</v>
      </c>
      <c r="L66" s="314" t="s">
        <v>357</v>
      </c>
      <c r="M66" s="314" t="s">
        <v>358</v>
      </c>
      <c r="N66" s="314" t="s">
        <v>359</v>
      </c>
      <c r="O66" s="314" t="s">
        <v>138</v>
      </c>
      <c r="P66" s="314">
        <v>220</v>
      </c>
      <c r="Q66" s="314">
        <v>150</v>
      </c>
      <c r="R66" s="314">
        <v>10</v>
      </c>
      <c r="S66" s="314">
        <v>20</v>
      </c>
      <c r="T66" s="314">
        <v>70</v>
      </c>
      <c r="U66" s="314">
        <v>150</v>
      </c>
      <c r="V66" s="315" t="s">
        <v>360</v>
      </c>
      <c r="W66" s="19" t="s">
        <v>361</v>
      </c>
      <c r="X66" s="20"/>
      <c r="Y66" s="24">
        <v>0.3</v>
      </c>
      <c r="Z66" s="19" t="s">
        <v>362</v>
      </c>
      <c r="AA66" s="21">
        <v>43850</v>
      </c>
      <c r="AB66" s="21">
        <v>44153</v>
      </c>
      <c r="AC66" s="19" t="s">
        <v>363</v>
      </c>
      <c r="AD66" s="19" t="s">
        <v>318</v>
      </c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19"/>
      <c r="BU66" s="27"/>
    </row>
    <row r="67" spans="1:73" s="28" customFormat="1" ht="76.5" customHeight="1" thickBot="1" x14ac:dyDescent="0.3">
      <c r="A67" s="353"/>
      <c r="B67" s="304"/>
      <c r="C67" s="335"/>
      <c r="D67" s="338"/>
      <c r="E67" s="339"/>
      <c r="F67" s="310"/>
      <c r="G67" s="341"/>
      <c r="H67" s="349"/>
      <c r="I67" s="347"/>
      <c r="J67" s="333"/>
      <c r="K67" s="333"/>
      <c r="L67" s="333"/>
      <c r="M67" s="333"/>
      <c r="N67" s="333"/>
      <c r="O67" s="333"/>
      <c r="P67" s="333"/>
      <c r="Q67" s="333"/>
      <c r="R67" s="333"/>
      <c r="S67" s="333"/>
      <c r="T67" s="333"/>
      <c r="U67" s="333"/>
      <c r="V67" s="331"/>
      <c r="W67" s="19" t="s">
        <v>364</v>
      </c>
      <c r="X67" s="20" t="s">
        <v>365</v>
      </c>
      <c r="Y67" s="24" t="s">
        <v>366</v>
      </c>
      <c r="Z67" s="19" t="s">
        <v>367</v>
      </c>
      <c r="AA67" s="21">
        <v>43833</v>
      </c>
      <c r="AB67" s="21">
        <v>44169</v>
      </c>
      <c r="AC67" s="19" t="s">
        <v>363</v>
      </c>
      <c r="AD67" s="19" t="s">
        <v>351</v>
      </c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19"/>
      <c r="BU67" s="27"/>
    </row>
    <row r="68" spans="1:73" s="28" customFormat="1" ht="72.75" customHeight="1" x14ac:dyDescent="0.25">
      <c r="A68" s="353"/>
      <c r="B68" s="304"/>
      <c r="C68" s="306">
        <f>+D68*40%</f>
        <v>4.0000000000000008E-2</v>
      </c>
      <c r="D68" s="336">
        <v>0.1</v>
      </c>
      <c r="E68" s="339" t="s">
        <v>368</v>
      </c>
      <c r="F68" s="310"/>
      <c r="G68" s="312"/>
      <c r="H68" s="320" t="s">
        <v>242</v>
      </c>
      <c r="I68" s="314" t="s">
        <v>369</v>
      </c>
      <c r="J68" s="314" t="s">
        <v>370</v>
      </c>
      <c r="K68" s="314" t="s">
        <v>292</v>
      </c>
      <c r="L68" s="314" t="s">
        <v>371</v>
      </c>
      <c r="M68" s="314" t="s">
        <v>372</v>
      </c>
      <c r="N68" s="314" t="s">
        <v>373</v>
      </c>
      <c r="O68" s="314" t="s">
        <v>138</v>
      </c>
      <c r="P68" s="314">
        <v>0</v>
      </c>
      <c r="Q68" s="314">
        <v>1</v>
      </c>
      <c r="R68" s="314">
        <v>0</v>
      </c>
      <c r="S68" s="314">
        <v>0</v>
      </c>
      <c r="T68" s="314">
        <v>0</v>
      </c>
      <c r="U68" s="314">
        <v>1</v>
      </c>
      <c r="V68" s="315">
        <v>41600000</v>
      </c>
      <c r="W68" s="19" t="s">
        <v>374</v>
      </c>
      <c r="X68" s="20">
        <v>31200000</v>
      </c>
      <c r="Y68" s="24">
        <v>0.4</v>
      </c>
      <c r="Z68" s="19" t="s">
        <v>375</v>
      </c>
      <c r="AA68" s="21">
        <v>43877</v>
      </c>
      <c r="AB68" s="21">
        <v>44074</v>
      </c>
      <c r="AC68" s="19" t="s">
        <v>376</v>
      </c>
      <c r="AD68" s="19" t="s">
        <v>377</v>
      </c>
      <c r="AE68" s="19"/>
      <c r="AF68" s="19"/>
      <c r="AG68" s="19"/>
      <c r="AH68" s="19"/>
      <c r="AI68" s="19"/>
      <c r="AJ68" s="19"/>
      <c r="AK68" s="26" t="s">
        <v>100</v>
      </c>
      <c r="AL68" s="26" t="s">
        <v>100</v>
      </c>
      <c r="AM68" s="26" t="s">
        <v>100</v>
      </c>
      <c r="AN68" s="19"/>
      <c r="AO68" s="19"/>
      <c r="AP68" s="19"/>
      <c r="AQ68" s="19"/>
      <c r="AR68" s="19"/>
      <c r="AS68" s="26" t="s">
        <v>100</v>
      </c>
      <c r="AT68" s="26"/>
      <c r="AU68" s="19"/>
      <c r="AV68" s="26" t="s">
        <v>100</v>
      </c>
      <c r="AW68" s="19" t="s">
        <v>100</v>
      </c>
      <c r="AX68" s="19"/>
      <c r="AY68" s="26" t="s">
        <v>100</v>
      </c>
      <c r="AZ68" s="26" t="s">
        <v>100</v>
      </c>
      <c r="BA68" s="26" t="s">
        <v>100</v>
      </c>
      <c r="BB68" s="26"/>
      <c r="BC68" s="26"/>
      <c r="BD68" s="26"/>
      <c r="BE68" s="26"/>
      <c r="BF68" s="26" t="s">
        <v>100</v>
      </c>
      <c r="BG68" s="26"/>
      <c r="BH68" s="26"/>
      <c r="BI68" s="26"/>
      <c r="BJ68" s="26" t="s">
        <v>100</v>
      </c>
      <c r="BK68" s="26"/>
      <c r="BL68" s="26"/>
      <c r="BM68" s="26"/>
      <c r="BN68" s="26"/>
      <c r="BO68" s="26"/>
      <c r="BP68" s="26"/>
      <c r="BQ68" s="26" t="s">
        <v>100</v>
      </c>
      <c r="BR68" s="26" t="s">
        <v>100</v>
      </c>
      <c r="BS68" s="26" t="s">
        <v>100</v>
      </c>
      <c r="BT68" s="19"/>
      <c r="BU68" s="27"/>
    </row>
    <row r="69" spans="1:73" s="28" customFormat="1" ht="76.5" customHeight="1" x14ac:dyDescent="0.25">
      <c r="A69" s="353"/>
      <c r="B69" s="304"/>
      <c r="C69" s="307"/>
      <c r="D69" s="337"/>
      <c r="E69" s="339"/>
      <c r="F69" s="310"/>
      <c r="G69" s="312"/>
      <c r="H69" s="317"/>
      <c r="I69" s="314"/>
      <c r="J69" s="314"/>
      <c r="K69" s="314"/>
      <c r="L69" s="314"/>
      <c r="M69" s="314"/>
      <c r="N69" s="314"/>
      <c r="O69" s="314"/>
      <c r="P69" s="314"/>
      <c r="Q69" s="314"/>
      <c r="R69" s="314"/>
      <c r="S69" s="314"/>
      <c r="T69" s="314"/>
      <c r="U69" s="314"/>
      <c r="V69" s="315"/>
      <c r="W69" s="19" t="s">
        <v>378</v>
      </c>
      <c r="X69" s="20">
        <v>5200000</v>
      </c>
      <c r="Y69" s="29">
        <v>0.15</v>
      </c>
      <c r="Z69" s="19" t="s">
        <v>379</v>
      </c>
      <c r="AA69" s="21">
        <v>43922</v>
      </c>
      <c r="AB69" s="21">
        <v>44104</v>
      </c>
      <c r="AC69" s="19" t="s">
        <v>376</v>
      </c>
      <c r="AD69" s="19" t="s">
        <v>380</v>
      </c>
      <c r="AE69" s="26" t="s">
        <v>100</v>
      </c>
      <c r="AF69" s="19"/>
      <c r="AG69" s="19"/>
      <c r="AH69" s="19"/>
      <c r="AI69" s="19"/>
      <c r="AJ69" s="19"/>
      <c r="AK69" s="26" t="s">
        <v>100</v>
      </c>
      <c r="AL69" s="26" t="s">
        <v>100</v>
      </c>
      <c r="AM69" s="26" t="s">
        <v>100</v>
      </c>
      <c r="AN69" s="19"/>
      <c r="AO69" s="19"/>
      <c r="AP69" s="19"/>
      <c r="AQ69" s="19"/>
      <c r="AR69" s="19"/>
      <c r="AS69" s="26" t="s">
        <v>100</v>
      </c>
      <c r="AT69" s="26"/>
      <c r="AU69" s="19"/>
      <c r="AV69" s="26" t="s">
        <v>100</v>
      </c>
      <c r="AW69" s="19"/>
      <c r="AX69" s="19"/>
      <c r="AY69" s="26" t="s">
        <v>100</v>
      </c>
      <c r="AZ69" s="26" t="s">
        <v>100</v>
      </c>
      <c r="BA69" s="26" t="s">
        <v>100</v>
      </c>
      <c r="BB69" s="26"/>
      <c r="BC69" s="25"/>
      <c r="BD69" s="25"/>
      <c r="BE69" s="25"/>
      <c r="BF69" s="25"/>
      <c r="BG69" s="25"/>
      <c r="BH69" s="25"/>
      <c r="BI69" s="25"/>
      <c r="BJ69" s="26" t="s">
        <v>100</v>
      </c>
      <c r="BK69" s="25"/>
      <c r="BL69" s="25"/>
      <c r="BM69" s="25"/>
      <c r="BN69" s="25"/>
      <c r="BO69" s="25"/>
      <c r="BP69" s="25"/>
      <c r="BQ69" s="26" t="s">
        <v>100</v>
      </c>
      <c r="BR69" s="26"/>
      <c r="BS69" s="26"/>
      <c r="BT69" s="19"/>
      <c r="BU69" s="27"/>
    </row>
    <row r="70" spans="1:73" s="28" customFormat="1" ht="62.25" customHeight="1" x14ac:dyDescent="0.25">
      <c r="A70" s="353"/>
      <c r="B70" s="304"/>
      <c r="C70" s="307"/>
      <c r="D70" s="337"/>
      <c r="E70" s="339"/>
      <c r="F70" s="310"/>
      <c r="G70" s="312"/>
      <c r="H70" s="317"/>
      <c r="I70" s="314"/>
      <c r="J70" s="314"/>
      <c r="K70" s="314"/>
      <c r="L70" s="314"/>
      <c r="M70" s="314"/>
      <c r="N70" s="314"/>
      <c r="O70" s="314"/>
      <c r="P70" s="314"/>
      <c r="Q70" s="314"/>
      <c r="R70" s="314"/>
      <c r="S70" s="314"/>
      <c r="T70" s="314"/>
      <c r="U70" s="314"/>
      <c r="V70" s="315"/>
      <c r="W70" s="19" t="s">
        <v>381</v>
      </c>
      <c r="X70" s="20">
        <v>5200000</v>
      </c>
      <c r="Y70" s="29">
        <v>0.15</v>
      </c>
      <c r="Z70" s="19" t="s">
        <v>382</v>
      </c>
      <c r="AA70" s="21">
        <v>44013</v>
      </c>
      <c r="AB70" s="21">
        <v>44135</v>
      </c>
      <c r="AC70" s="19" t="s">
        <v>383</v>
      </c>
      <c r="AD70" s="19" t="s">
        <v>384</v>
      </c>
      <c r="AE70" s="19"/>
      <c r="AF70" s="19"/>
      <c r="AG70" s="19"/>
      <c r="AH70" s="19"/>
      <c r="AI70" s="19"/>
      <c r="AJ70" s="19"/>
      <c r="AK70" s="26" t="s">
        <v>100</v>
      </c>
      <c r="AL70" s="26" t="s">
        <v>100</v>
      </c>
      <c r="AM70" s="26" t="s">
        <v>100</v>
      </c>
      <c r="AN70" s="19"/>
      <c r="AO70" s="19"/>
      <c r="AP70" s="19"/>
      <c r="AQ70" s="19"/>
      <c r="AR70" s="19"/>
      <c r="AS70" s="26" t="s">
        <v>100</v>
      </c>
      <c r="AT70" s="26" t="s">
        <v>100</v>
      </c>
      <c r="AU70" s="19"/>
      <c r="AV70" s="26" t="s">
        <v>100</v>
      </c>
      <c r="AW70" s="19"/>
      <c r="AX70" s="19" t="s">
        <v>100</v>
      </c>
      <c r="AY70" s="26" t="s">
        <v>100</v>
      </c>
      <c r="AZ70" s="26" t="s">
        <v>100</v>
      </c>
      <c r="BA70" s="26" t="s">
        <v>100</v>
      </c>
      <c r="BB70" s="26"/>
      <c r="BC70" s="25"/>
      <c r="BD70" s="25"/>
      <c r="BE70" s="25"/>
      <c r="BF70" s="26" t="s">
        <v>100</v>
      </c>
      <c r="BG70" s="25"/>
      <c r="BH70" s="25"/>
      <c r="BI70" s="25"/>
      <c r="BJ70" s="26" t="s">
        <v>100</v>
      </c>
      <c r="BK70" s="25"/>
      <c r="BL70" s="25"/>
      <c r="BM70" s="25"/>
      <c r="BN70" s="25"/>
      <c r="BO70" s="25"/>
      <c r="BP70" s="25"/>
      <c r="BQ70" s="26" t="s">
        <v>100</v>
      </c>
      <c r="BR70" s="26" t="s">
        <v>100</v>
      </c>
      <c r="BS70" s="26" t="s">
        <v>100</v>
      </c>
      <c r="BT70" s="19"/>
      <c r="BU70" s="27"/>
    </row>
    <row r="71" spans="1:73" s="28" customFormat="1" ht="61.5" customHeight="1" x14ac:dyDescent="0.25">
      <c r="A71" s="353"/>
      <c r="B71" s="304"/>
      <c r="C71" s="308"/>
      <c r="D71" s="338"/>
      <c r="E71" s="339"/>
      <c r="F71" s="310"/>
      <c r="G71" s="312"/>
      <c r="H71" s="317"/>
      <c r="I71" s="314"/>
      <c r="J71" s="314"/>
      <c r="K71" s="314"/>
      <c r="L71" s="314"/>
      <c r="M71" s="314"/>
      <c r="N71" s="314"/>
      <c r="O71" s="314"/>
      <c r="P71" s="314"/>
      <c r="Q71" s="314"/>
      <c r="R71" s="314"/>
      <c r="S71" s="314"/>
      <c r="T71" s="314"/>
      <c r="U71" s="314"/>
      <c r="V71" s="315"/>
      <c r="W71" s="19" t="s">
        <v>385</v>
      </c>
      <c r="X71" s="20">
        <v>0</v>
      </c>
      <c r="Y71" s="29">
        <v>0.3</v>
      </c>
      <c r="Z71" s="19" t="s">
        <v>386</v>
      </c>
      <c r="AA71" s="21">
        <v>44136</v>
      </c>
      <c r="AB71" s="21">
        <v>44183</v>
      </c>
      <c r="AC71" s="19" t="s">
        <v>376</v>
      </c>
      <c r="AD71" s="19" t="s">
        <v>387</v>
      </c>
      <c r="AE71" s="19"/>
      <c r="AF71" s="19"/>
      <c r="AG71" s="19"/>
      <c r="AH71" s="19"/>
      <c r="AI71" s="19"/>
      <c r="AJ71" s="19"/>
      <c r="AK71" s="19"/>
      <c r="AL71" s="26" t="s">
        <v>100</v>
      </c>
      <c r="AM71" s="26" t="s">
        <v>100</v>
      </c>
      <c r="AN71" s="19"/>
      <c r="AO71" s="19"/>
      <c r="AP71" s="19"/>
      <c r="AQ71" s="19"/>
      <c r="AR71" s="19"/>
      <c r="AS71" s="26"/>
      <c r="AT71" s="26"/>
      <c r="AU71" s="19"/>
      <c r="AV71" s="19"/>
      <c r="AW71" s="19" t="s">
        <v>100</v>
      </c>
      <c r="AX71" s="19"/>
      <c r="AY71" s="26" t="s">
        <v>100</v>
      </c>
      <c r="AZ71" s="26" t="s">
        <v>100</v>
      </c>
      <c r="BA71" s="26" t="s">
        <v>100</v>
      </c>
      <c r="BB71" s="26"/>
      <c r="BC71" s="25"/>
      <c r="BD71" s="25"/>
      <c r="BE71" s="25"/>
      <c r="BF71" s="25"/>
      <c r="BG71" s="25"/>
      <c r="BH71" s="25"/>
      <c r="BI71" s="25"/>
      <c r="BJ71" s="26"/>
      <c r="BK71" s="25"/>
      <c r="BL71" s="25"/>
      <c r="BM71" s="26" t="s">
        <v>100</v>
      </c>
      <c r="BN71" s="25"/>
      <c r="BO71" s="25"/>
      <c r="BP71" s="25"/>
      <c r="BQ71" s="26" t="s">
        <v>100</v>
      </c>
      <c r="BR71" s="26"/>
      <c r="BS71" s="26"/>
      <c r="BT71" s="19"/>
      <c r="BU71" s="27"/>
    </row>
    <row r="72" spans="1:73" s="28" customFormat="1" ht="107.25" customHeight="1" x14ac:dyDescent="0.25">
      <c r="A72" s="353"/>
      <c r="B72" s="304"/>
      <c r="C72" s="306">
        <f>+D72*40%</f>
        <v>2.8000000000000004E-2</v>
      </c>
      <c r="D72" s="336">
        <v>7.0000000000000007E-2</v>
      </c>
      <c r="E72" s="339" t="s">
        <v>388</v>
      </c>
      <c r="F72" s="310"/>
      <c r="G72" s="312"/>
      <c r="H72" s="317" t="s">
        <v>242</v>
      </c>
      <c r="I72" s="314" t="s">
        <v>389</v>
      </c>
      <c r="J72" s="314" t="s">
        <v>390</v>
      </c>
      <c r="K72" s="314" t="s">
        <v>292</v>
      </c>
      <c r="L72" s="314" t="s">
        <v>391</v>
      </c>
      <c r="M72" s="314" t="s">
        <v>392</v>
      </c>
      <c r="N72" s="314" t="s">
        <v>393</v>
      </c>
      <c r="O72" s="314" t="s">
        <v>116</v>
      </c>
      <c r="P72" s="350">
        <v>0.2354</v>
      </c>
      <c r="Q72" s="350">
        <v>0.2732</v>
      </c>
      <c r="R72" s="350">
        <v>6.83E-2</v>
      </c>
      <c r="S72" s="350">
        <v>0.1366</v>
      </c>
      <c r="T72" s="350">
        <v>0.2049</v>
      </c>
      <c r="U72" s="350">
        <v>0.2732</v>
      </c>
      <c r="V72" s="315">
        <v>200000000</v>
      </c>
      <c r="W72" s="19" t="s">
        <v>394</v>
      </c>
      <c r="X72" s="20"/>
      <c r="Y72" s="24">
        <v>0.1</v>
      </c>
      <c r="Z72" s="19" t="s">
        <v>395</v>
      </c>
      <c r="AA72" s="21">
        <v>43831</v>
      </c>
      <c r="AB72" s="21">
        <v>43861</v>
      </c>
      <c r="AC72" s="19" t="s">
        <v>396</v>
      </c>
      <c r="AD72" s="19" t="s">
        <v>397</v>
      </c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19"/>
      <c r="BK72" s="25"/>
      <c r="BL72" s="25"/>
      <c r="BM72" s="25"/>
      <c r="BN72" s="25"/>
      <c r="BO72" s="25"/>
      <c r="BP72" s="25"/>
      <c r="BQ72" s="25"/>
      <c r="BR72" s="25"/>
      <c r="BS72" s="25"/>
      <c r="BT72" s="19"/>
      <c r="BU72" s="27"/>
    </row>
    <row r="73" spans="1:73" s="28" customFormat="1" ht="60.75" customHeight="1" x14ac:dyDescent="0.25">
      <c r="A73" s="353"/>
      <c r="B73" s="304"/>
      <c r="C73" s="307"/>
      <c r="D73" s="337"/>
      <c r="E73" s="339"/>
      <c r="F73" s="310"/>
      <c r="G73" s="312"/>
      <c r="H73" s="317"/>
      <c r="I73" s="314"/>
      <c r="J73" s="314"/>
      <c r="K73" s="314"/>
      <c r="L73" s="314"/>
      <c r="M73" s="314"/>
      <c r="N73" s="314"/>
      <c r="O73" s="314"/>
      <c r="P73" s="350"/>
      <c r="Q73" s="350"/>
      <c r="R73" s="350"/>
      <c r="S73" s="350"/>
      <c r="T73" s="350"/>
      <c r="U73" s="350"/>
      <c r="V73" s="315"/>
      <c r="W73" s="19" t="s">
        <v>398</v>
      </c>
      <c r="X73" s="20">
        <v>200000000</v>
      </c>
      <c r="Y73" s="24">
        <v>0.6</v>
      </c>
      <c r="Z73" s="19" t="s">
        <v>399</v>
      </c>
      <c r="AA73" s="21">
        <v>43862</v>
      </c>
      <c r="AB73" s="21">
        <v>44196</v>
      </c>
      <c r="AC73" s="19" t="s">
        <v>396</v>
      </c>
      <c r="AD73" s="19" t="s">
        <v>397</v>
      </c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19"/>
      <c r="BK73" s="25"/>
      <c r="BL73" s="25"/>
      <c r="BM73" s="25"/>
      <c r="BN73" s="25"/>
      <c r="BO73" s="25"/>
      <c r="BP73" s="25"/>
      <c r="BQ73" s="25"/>
      <c r="BR73" s="25"/>
      <c r="BS73" s="25"/>
      <c r="BT73" s="19"/>
      <c r="BU73" s="27"/>
    </row>
    <row r="74" spans="1:73" s="28" customFormat="1" ht="60.75" customHeight="1" x14ac:dyDescent="0.25">
      <c r="A74" s="353"/>
      <c r="B74" s="304"/>
      <c r="C74" s="307"/>
      <c r="D74" s="337"/>
      <c r="E74" s="339"/>
      <c r="F74" s="310"/>
      <c r="G74" s="312"/>
      <c r="H74" s="317"/>
      <c r="I74" s="314"/>
      <c r="J74" s="314"/>
      <c r="K74" s="314"/>
      <c r="L74" s="314"/>
      <c r="M74" s="314"/>
      <c r="N74" s="314"/>
      <c r="O74" s="314"/>
      <c r="P74" s="350"/>
      <c r="Q74" s="350"/>
      <c r="R74" s="350"/>
      <c r="S74" s="350"/>
      <c r="T74" s="350"/>
      <c r="U74" s="350"/>
      <c r="V74" s="315"/>
      <c r="W74" s="19" t="s">
        <v>400</v>
      </c>
      <c r="X74" s="20"/>
      <c r="Y74" s="24">
        <v>0.2</v>
      </c>
      <c r="Z74" s="19" t="s">
        <v>401</v>
      </c>
      <c r="AA74" s="21">
        <v>43831</v>
      </c>
      <c r="AB74" s="21">
        <v>44196</v>
      </c>
      <c r="AC74" s="19" t="s">
        <v>402</v>
      </c>
      <c r="AD74" s="19" t="s">
        <v>403</v>
      </c>
      <c r="AE74" s="19" t="s">
        <v>100</v>
      </c>
      <c r="AF74" s="19"/>
      <c r="AG74" s="19"/>
      <c r="AH74" s="19" t="s">
        <v>100</v>
      </c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19"/>
      <c r="BK74" s="25" t="s">
        <v>100</v>
      </c>
      <c r="BL74" s="25"/>
      <c r="BM74" s="25"/>
      <c r="BN74" s="25"/>
      <c r="BO74" s="25" t="s">
        <v>100</v>
      </c>
      <c r="BP74" s="25"/>
      <c r="BQ74" s="25"/>
      <c r="BR74" s="25"/>
      <c r="BS74" s="25"/>
      <c r="BT74" s="19"/>
      <c r="BU74" s="27"/>
    </row>
    <row r="75" spans="1:73" s="28" customFormat="1" ht="80.25" customHeight="1" x14ac:dyDescent="0.25">
      <c r="A75" s="353"/>
      <c r="B75" s="304"/>
      <c r="C75" s="308"/>
      <c r="D75" s="338"/>
      <c r="E75" s="339"/>
      <c r="F75" s="310"/>
      <c r="G75" s="312"/>
      <c r="H75" s="317"/>
      <c r="I75" s="314"/>
      <c r="J75" s="314"/>
      <c r="K75" s="314"/>
      <c r="L75" s="314"/>
      <c r="M75" s="314"/>
      <c r="N75" s="314"/>
      <c r="O75" s="314"/>
      <c r="P75" s="350"/>
      <c r="Q75" s="350"/>
      <c r="R75" s="350"/>
      <c r="S75" s="350"/>
      <c r="T75" s="350"/>
      <c r="U75" s="350"/>
      <c r="V75" s="315"/>
      <c r="W75" s="19" t="s">
        <v>404</v>
      </c>
      <c r="X75" s="20"/>
      <c r="Y75" s="24">
        <v>0.1</v>
      </c>
      <c r="Z75" s="19" t="s">
        <v>405</v>
      </c>
      <c r="AA75" s="21">
        <v>44166</v>
      </c>
      <c r="AB75" s="21">
        <v>44196</v>
      </c>
      <c r="AC75" s="19" t="s">
        <v>396</v>
      </c>
      <c r="AD75" s="19" t="s">
        <v>397</v>
      </c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19"/>
      <c r="BK75" s="25"/>
      <c r="BL75" s="25"/>
      <c r="BM75" s="25"/>
      <c r="BN75" s="25"/>
      <c r="BO75" s="25"/>
      <c r="BP75" s="25"/>
      <c r="BQ75" s="25"/>
      <c r="BR75" s="25"/>
      <c r="BS75" s="25"/>
      <c r="BT75" s="19"/>
      <c r="BU75" s="27"/>
    </row>
    <row r="76" spans="1:73" s="28" customFormat="1" ht="31.5" customHeight="1" x14ac:dyDescent="0.25">
      <c r="A76" s="353"/>
      <c r="B76" s="304"/>
      <c r="C76" s="335">
        <f>+D76*40%</f>
        <v>4.0000000000000008E-2</v>
      </c>
      <c r="D76" s="336">
        <v>0.1</v>
      </c>
      <c r="E76" s="339" t="s">
        <v>406</v>
      </c>
      <c r="F76" s="310"/>
      <c r="G76" s="312"/>
      <c r="H76" s="317" t="s">
        <v>242</v>
      </c>
      <c r="I76" s="314" t="s">
        <v>407</v>
      </c>
      <c r="J76" s="314" t="s">
        <v>408</v>
      </c>
      <c r="K76" s="314" t="s">
        <v>292</v>
      </c>
      <c r="L76" s="314" t="s">
        <v>371</v>
      </c>
      <c r="M76" s="314" t="s">
        <v>409</v>
      </c>
      <c r="N76" s="314" t="s">
        <v>410</v>
      </c>
      <c r="O76" s="314" t="s">
        <v>116</v>
      </c>
      <c r="P76" s="314">
        <v>0</v>
      </c>
      <c r="Q76" s="321">
        <v>1</v>
      </c>
      <c r="R76" s="322">
        <v>0.1</v>
      </c>
      <c r="S76" s="322">
        <v>0.4</v>
      </c>
      <c r="T76" s="322">
        <v>0.8</v>
      </c>
      <c r="U76" s="322">
        <v>1</v>
      </c>
      <c r="V76" s="315"/>
      <c r="W76" s="19" t="s">
        <v>411</v>
      </c>
      <c r="X76" s="20"/>
      <c r="Y76" s="24">
        <v>0.2</v>
      </c>
      <c r="Z76" s="19" t="s">
        <v>412</v>
      </c>
      <c r="AA76" s="21">
        <v>43858</v>
      </c>
      <c r="AB76" s="21">
        <v>44196</v>
      </c>
      <c r="AC76" s="314" t="s">
        <v>413</v>
      </c>
      <c r="AD76" s="19" t="s">
        <v>414</v>
      </c>
      <c r="AE76" s="314" t="s">
        <v>143</v>
      </c>
      <c r="AF76" s="314"/>
      <c r="AG76" s="314"/>
      <c r="AH76" s="314" t="s">
        <v>143</v>
      </c>
      <c r="AI76" s="314"/>
      <c r="AJ76" s="314" t="s">
        <v>143</v>
      </c>
      <c r="AK76" s="314" t="s">
        <v>143</v>
      </c>
      <c r="AL76" s="314" t="s">
        <v>143</v>
      </c>
      <c r="AM76" s="314" t="s">
        <v>143</v>
      </c>
      <c r="AN76" s="314"/>
      <c r="AO76" s="314" t="s">
        <v>143</v>
      </c>
      <c r="AP76" s="314" t="s">
        <v>143</v>
      </c>
      <c r="AQ76" s="314" t="s">
        <v>143</v>
      </c>
      <c r="AR76" s="314"/>
      <c r="AS76" s="314" t="s">
        <v>143</v>
      </c>
      <c r="AT76" s="314" t="s">
        <v>143</v>
      </c>
      <c r="AU76" s="314"/>
      <c r="AV76" s="314" t="s">
        <v>143</v>
      </c>
      <c r="AW76" s="314" t="s">
        <v>143</v>
      </c>
      <c r="AX76" s="314" t="s">
        <v>143</v>
      </c>
      <c r="AY76" s="314" t="s">
        <v>143</v>
      </c>
      <c r="AZ76" s="314" t="s">
        <v>143</v>
      </c>
      <c r="BA76" s="314" t="s">
        <v>143</v>
      </c>
      <c r="BB76" s="314"/>
      <c r="BC76" s="314"/>
      <c r="BD76" s="314" t="s">
        <v>143</v>
      </c>
      <c r="BE76" s="314" t="s">
        <v>143</v>
      </c>
      <c r="BF76" s="314" t="s">
        <v>143</v>
      </c>
      <c r="BG76" s="314" t="s">
        <v>143</v>
      </c>
      <c r="BH76" s="314"/>
      <c r="BI76" s="314"/>
      <c r="BJ76" s="314"/>
      <c r="BK76" s="314" t="s">
        <v>143</v>
      </c>
      <c r="BL76" s="314" t="s">
        <v>143</v>
      </c>
      <c r="BM76" s="314" t="s">
        <v>143</v>
      </c>
      <c r="BN76" s="314" t="s">
        <v>143</v>
      </c>
      <c r="BO76" s="314" t="s">
        <v>143</v>
      </c>
      <c r="BP76" s="314" t="s">
        <v>143</v>
      </c>
      <c r="BQ76" s="314"/>
      <c r="BR76" s="314"/>
      <c r="BS76" s="314" t="s">
        <v>143</v>
      </c>
      <c r="BT76" s="19"/>
      <c r="BU76" s="27"/>
    </row>
    <row r="77" spans="1:73" s="28" customFormat="1" ht="66" customHeight="1" x14ac:dyDescent="0.25">
      <c r="A77" s="353"/>
      <c r="B77" s="304"/>
      <c r="C77" s="335"/>
      <c r="D77" s="337"/>
      <c r="E77" s="339"/>
      <c r="F77" s="310"/>
      <c r="G77" s="312"/>
      <c r="H77" s="317"/>
      <c r="I77" s="314"/>
      <c r="J77" s="314"/>
      <c r="K77" s="314"/>
      <c r="L77" s="314"/>
      <c r="M77" s="314"/>
      <c r="N77" s="314"/>
      <c r="O77" s="314"/>
      <c r="P77" s="314"/>
      <c r="Q77" s="321"/>
      <c r="R77" s="322"/>
      <c r="S77" s="322"/>
      <c r="T77" s="322"/>
      <c r="U77" s="322"/>
      <c r="V77" s="315"/>
      <c r="W77" s="19" t="s">
        <v>415</v>
      </c>
      <c r="X77" s="20"/>
      <c r="Y77" s="24">
        <v>0.2</v>
      </c>
      <c r="Z77" s="19" t="s">
        <v>416</v>
      </c>
      <c r="AA77" s="21">
        <v>43862</v>
      </c>
      <c r="AB77" s="21">
        <v>44196</v>
      </c>
      <c r="AC77" s="314"/>
      <c r="AD77" s="19" t="s">
        <v>417</v>
      </c>
      <c r="AE77" s="314"/>
      <c r="AF77" s="314"/>
      <c r="AG77" s="314"/>
      <c r="AH77" s="314"/>
      <c r="AI77" s="314"/>
      <c r="AJ77" s="314"/>
      <c r="AK77" s="314"/>
      <c r="AL77" s="314"/>
      <c r="AM77" s="314"/>
      <c r="AN77" s="314"/>
      <c r="AO77" s="314"/>
      <c r="AP77" s="314"/>
      <c r="AQ77" s="314"/>
      <c r="AR77" s="314"/>
      <c r="AS77" s="314"/>
      <c r="AT77" s="314"/>
      <c r="AU77" s="314"/>
      <c r="AV77" s="314"/>
      <c r="AW77" s="314"/>
      <c r="AX77" s="314"/>
      <c r="AY77" s="314"/>
      <c r="AZ77" s="314"/>
      <c r="BA77" s="314"/>
      <c r="BB77" s="314"/>
      <c r="BC77" s="314"/>
      <c r="BD77" s="314"/>
      <c r="BE77" s="314"/>
      <c r="BF77" s="314"/>
      <c r="BG77" s="314"/>
      <c r="BH77" s="314"/>
      <c r="BI77" s="314"/>
      <c r="BJ77" s="314"/>
      <c r="BK77" s="314"/>
      <c r="BL77" s="314"/>
      <c r="BM77" s="314"/>
      <c r="BN77" s="314"/>
      <c r="BO77" s="314"/>
      <c r="BP77" s="314"/>
      <c r="BQ77" s="314"/>
      <c r="BR77" s="314"/>
      <c r="BS77" s="314"/>
      <c r="BT77" s="19"/>
      <c r="BU77" s="27"/>
    </row>
    <row r="78" spans="1:73" s="28" customFormat="1" ht="45" customHeight="1" x14ac:dyDescent="0.25">
      <c r="A78" s="353"/>
      <c r="B78" s="304"/>
      <c r="C78" s="335"/>
      <c r="D78" s="337"/>
      <c r="E78" s="339"/>
      <c r="F78" s="310"/>
      <c r="G78" s="312"/>
      <c r="H78" s="317"/>
      <c r="I78" s="314"/>
      <c r="J78" s="314"/>
      <c r="K78" s="314"/>
      <c r="L78" s="314"/>
      <c r="M78" s="314"/>
      <c r="N78" s="314"/>
      <c r="O78" s="314"/>
      <c r="P78" s="314"/>
      <c r="Q78" s="321"/>
      <c r="R78" s="322"/>
      <c r="S78" s="322"/>
      <c r="T78" s="322"/>
      <c r="U78" s="322"/>
      <c r="V78" s="315"/>
      <c r="W78" s="19" t="s">
        <v>418</v>
      </c>
      <c r="X78" s="20"/>
      <c r="Y78" s="24">
        <v>0.3</v>
      </c>
      <c r="Z78" s="19" t="s">
        <v>419</v>
      </c>
      <c r="AA78" s="21">
        <v>43831</v>
      </c>
      <c r="AB78" s="21">
        <v>44196</v>
      </c>
      <c r="AC78" s="314"/>
      <c r="AD78" s="19" t="s">
        <v>420</v>
      </c>
      <c r="AE78" s="314"/>
      <c r="AF78" s="314"/>
      <c r="AG78" s="314"/>
      <c r="AH78" s="314"/>
      <c r="AI78" s="314"/>
      <c r="AJ78" s="314"/>
      <c r="AK78" s="314"/>
      <c r="AL78" s="314"/>
      <c r="AM78" s="314"/>
      <c r="AN78" s="314"/>
      <c r="AO78" s="314"/>
      <c r="AP78" s="314"/>
      <c r="AQ78" s="314"/>
      <c r="AR78" s="314"/>
      <c r="AS78" s="314"/>
      <c r="AT78" s="314"/>
      <c r="AU78" s="314"/>
      <c r="AV78" s="314"/>
      <c r="AW78" s="314"/>
      <c r="AX78" s="314"/>
      <c r="AY78" s="314"/>
      <c r="AZ78" s="314"/>
      <c r="BA78" s="314"/>
      <c r="BB78" s="314"/>
      <c r="BC78" s="314"/>
      <c r="BD78" s="314"/>
      <c r="BE78" s="314"/>
      <c r="BF78" s="314"/>
      <c r="BG78" s="314"/>
      <c r="BH78" s="314"/>
      <c r="BI78" s="314"/>
      <c r="BJ78" s="314"/>
      <c r="BK78" s="314"/>
      <c r="BL78" s="314"/>
      <c r="BM78" s="314"/>
      <c r="BN78" s="314"/>
      <c r="BO78" s="314"/>
      <c r="BP78" s="314"/>
      <c r="BQ78" s="314"/>
      <c r="BR78" s="314"/>
      <c r="BS78" s="314"/>
      <c r="BT78" s="19"/>
      <c r="BU78" s="27"/>
    </row>
    <row r="79" spans="1:73" s="28" customFormat="1" ht="32.25" customHeight="1" x14ac:dyDescent="0.25">
      <c r="A79" s="353"/>
      <c r="B79" s="304"/>
      <c r="C79" s="335"/>
      <c r="D79" s="337"/>
      <c r="E79" s="339"/>
      <c r="F79" s="310"/>
      <c r="G79" s="312"/>
      <c r="H79" s="317"/>
      <c r="I79" s="314"/>
      <c r="J79" s="314"/>
      <c r="K79" s="314"/>
      <c r="L79" s="314"/>
      <c r="M79" s="314"/>
      <c r="N79" s="314"/>
      <c r="O79" s="314"/>
      <c r="P79" s="314"/>
      <c r="Q79" s="321"/>
      <c r="R79" s="322"/>
      <c r="S79" s="322"/>
      <c r="T79" s="322"/>
      <c r="U79" s="322"/>
      <c r="V79" s="315"/>
      <c r="W79" s="19" t="s">
        <v>421</v>
      </c>
      <c r="X79" s="20"/>
      <c r="Y79" s="24">
        <v>0.2</v>
      </c>
      <c r="Z79" s="19" t="s">
        <v>422</v>
      </c>
      <c r="AA79" s="21">
        <v>43952</v>
      </c>
      <c r="AB79" s="21">
        <v>44196</v>
      </c>
      <c r="AC79" s="314"/>
      <c r="AD79" s="19" t="s">
        <v>423</v>
      </c>
      <c r="AE79" s="314"/>
      <c r="AF79" s="314"/>
      <c r="AG79" s="314"/>
      <c r="AH79" s="314"/>
      <c r="AI79" s="314"/>
      <c r="AJ79" s="314"/>
      <c r="AK79" s="314"/>
      <c r="AL79" s="314"/>
      <c r="AM79" s="314"/>
      <c r="AN79" s="314"/>
      <c r="AO79" s="314"/>
      <c r="AP79" s="314"/>
      <c r="AQ79" s="314"/>
      <c r="AR79" s="314"/>
      <c r="AS79" s="314"/>
      <c r="AT79" s="314"/>
      <c r="AU79" s="314"/>
      <c r="AV79" s="314"/>
      <c r="AW79" s="314"/>
      <c r="AX79" s="314"/>
      <c r="AY79" s="314"/>
      <c r="AZ79" s="314"/>
      <c r="BA79" s="314"/>
      <c r="BB79" s="314"/>
      <c r="BC79" s="314"/>
      <c r="BD79" s="314"/>
      <c r="BE79" s="314"/>
      <c r="BF79" s="314"/>
      <c r="BG79" s="314"/>
      <c r="BH79" s="314"/>
      <c r="BI79" s="314"/>
      <c r="BJ79" s="314"/>
      <c r="BK79" s="314"/>
      <c r="BL79" s="314"/>
      <c r="BM79" s="314"/>
      <c r="BN79" s="314"/>
      <c r="BO79" s="314"/>
      <c r="BP79" s="314"/>
      <c r="BQ79" s="314"/>
      <c r="BR79" s="314"/>
      <c r="BS79" s="314"/>
      <c r="BT79" s="19"/>
      <c r="BU79" s="27"/>
    </row>
    <row r="80" spans="1:73" s="28" customFormat="1" ht="45.75" customHeight="1" x14ac:dyDescent="0.25">
      <c r="A80" s="353"/>
      <c r="B80" s="304"/>
      <c r="C80" s="335"/>
      <c r="D80" s="338"/>
      <c r="E80" s="339"/>
      <c r="F80" s="310"/>
      <c r="G80" s="312"/>
      <c r="H80" s="317"/>
      <c r="I80" s="314"/>
      <c r="J80" s="314"/>
      <c r="K80" s="314"/>
      <c r="L80" s="314"/>
      <c r="M80" s="314"/>
      <c r="N80" s="314"/>
      <c r="O80" s="314"/>
      <c r="P80" s="314"/>
      <c r="Q80" s="321"/>
      <c r="R80" s="322"/>
      <c r="S80" s="322"/>
      <c r="T80" s="322"/>
      <c r="U80" s="322"/>
      <c r="V80" s="315"/>
      <c r="W80" s="19" t="s">
        <v>424</v>
      </c>
      <c r="X80" s="20"/>
      <c r="Y80" s="24">
        <v>0.1</v>
      </c>
      <c r="Z80" s="19" t="s">
        <v>405</v>
      </c>
      <c r="AA80" s="21">
        <v>44105</v>
      </c>
      <c r="AB80" s="21">
        <v>44196</v>
      </c>
      <c r="AC80" s="314"/>
      <c r="AD80" s="19" t="s">
        <v>142</v>
      </c>
      <c r="AE80" s="314"/>
      <c r="AF80" s="314"/>
      <c r="AG80" s="314"/>
      <c r="AH80" s="314"/>
      <c r="AI80" s="314"/>
      <c r="AJ80" s="314"/>
      <c r="AK80" s="314"/>
      <c r="AL80" s="314"/>
      <c r="AM80" s="314"/>
      <c r="AN80" s="314"/>
      <c r="AO80" s="314"/>
      <c r="AP80" s="314"/>
      <c r="AQ80" s="314"/>
      <c r="AR80" s="314"/>
      <c r="AS80" s="314"/>
      <c r="AT80" s="314"/>
      <c r="AU80" s="314"/>
      <c r="AV80" s="314"/>
      <c r="AW80" s="314"/>
      <c r="AX80" s="314"/>
      <c r="AY80" s="314"/>
      <c r="AZ80" s="314"/>
      <c r="BA80" s="314"/>
      <c r="BB80" s="314"/>
      <c r="BC80" s="314"/>
      <c r="BD80" s="314"/>
      <c r="BE80" s="314"/>
      <c r="BF80" s="314"/>
      <c r="BG80" s="314"/>
      <c r="BH80" s="314"/>
      <c r="BI80" s="314"/>
      <c r="BJ80" s="314"/>
      <c r="BK80" s="314"/>
      <c r="BL80" s="314"/>
      <c r="BM80" s="314"/>
      <c r="BN80" s="314"/>
      <c r="BO80" s="314"/>
      <c r="BP80" s="314"/>
      <c r="BQ80" s="314"/>
      <c r="BR80" s="314"/>
      <c r="BS80" s="314"/>
      <c r="BT80" s="19"/>
      <c r="BU80" s="27"/>
    </row>
    <row r="81" spans="1:73" s="28" customFormat="1" ht="69" customHeight="1" x14ac:dyDescent="0.25">
      <c r="A81" s="353"/>
      <c r="B81" s="304"/>
      <c r="C81" s="335">
        <f>+D81*40%</f>
        <v>1.2E-2</v>
      </c>
      <c r="D81" s="336">
        <v>0.03</v>
      </c>
      <c r="E81" s="339" t="s">
        <v>425</v>
      </c>
      <c r="F81" s="310"/>
      <c r="G81" s="312"/>
      <c r="H81" s="351" t="s">
        <v>160</v>
      </c>
      <c r="I81" s="314" t="s">
        <v>426</v>
      </c>
      <c r="J81" s="314" t="s">
        <v>427</v>
      </c>
      <c r="K81" s="314" t="s">
        <v>292</v>
      </c>
      <c r="L81" s="314" t="s">
        <v>428</v>
      </c>
      <c r="M81" s="314" t="s">
        <v>429</v>
      </c>
      <c r="N81" s="314" t="s">
        <v>430</v>
      </c>
      <c r="O81" s="314" t="s">
        <v>116</v>
      </c>
      <c r="P81" s="321">
        <v>1</v>
      </c>
      <c r="Q81" s="321">
        <v>1</v>
      </c>
      <c r="R81" s="322">
        <v>0.25</v>
      </c>
      <c r="S81" s="322">
        <v>0.5</v>
      </c>
      <c r="T81" s="322">
        <v>0.75</v>
      </c>
      <c r="U81" s="322">
        <v>1</v>
      </c>
      <c r="V81" s="315"/>
      <c r="W81" s="19" t="s">
        <v>431</v>
      </c>
      <c r="X81" s="20"/>
      <c r="Y81" s="24">
        <v>0.4</v>
      </c>
      <c r="Z81" s="19" t="s">
        <v>432</v>
      </c>
      <c r="AA81" s="21">
        <v>43832</v>
      </c>
      <c r="AB81" s="21">
        <v>44196</v>
      </c>
      <c r="AC81" s="19" t="s">
        <v>433</v>
      </c>
      <c r="AD81" s="19" t="s">
        <v>434</v>
      </c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 t="s">
        <v>100</v>
      </c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19"/>
      <c r="BK81" s="25"/>
      <c r="BL81" s="25"/>
      <c r="BM81" s="25"/>
      <c r="BN81" s="25"/>
      <c r="BO81" s="25"/>
      <c r="BP81" s="25"/>
      <c r="BQ81" s="25"/>
      <c r="BR81" s="25"/>
      <c r="BS81" s="25"/>
      <c r="BT81" s="19"/>
      <c r="BU81" s="27"/>
    </row>
    <row r="82" spans="1:73" s="28" customFormat="1" ht="47.25" x14ac:dyDescent="0.25">
      <c r="A82" s="353"/>
      <c r="B82" s="304"/>
      <c r="C82" s="335"/>
      <c r="D82" s="337"/>
      <c r="E82" s="339"/>
      <c r="F82" s="310"/>
      <c r="G82" s="312"/>
      <c r="H82" s="351"/>
      <c r="I82" s="314"/>
      <c r="J82" s="314"/>
      <c r="K82" s="314"/>
      <c r="L82" s="314"/>
      <c r="M82" s="314"/>
      <c r="N82" s="314"/>
      <c r="O82" s="314"/>
      <c r="P82" s="321"/>
      <c r="Q82" s="321"/>
      <c r="R82" s="322"/>
      <c r="S82" s="322"/>
      <c r="T82" s="322"/>
      <c r="U82" s="322"/>
      <c r="V82" s="315"/>
      <c r="W82" s="19" t="s">
        <v>435</v>
      </c>
      <c r="X82" s="20"/>
      <c r="Y82" s="24">
        <v>0.4</v>
      </c>
      <c r="Z82" s="19" t="s">
        <v>436</v>
      </c>
      <c r="AA82" s="21">
        <v>43832</v>
      </c>
      <c r="AB82" s="21">
        <v>44196</v>
      </c>
      <c r="AC82" s="19" t="s">
        <v>433</v>
      </c>
      <c r="AD82" s="19" t="s">
        <v>437</v>
      </c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 t="s">
        <v>100</v>
      </c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19"/>
      <c r="BK82" s="25"/>
      <c r="BL82" s="25"/>
      <c r="BM82" s="25"/>
      <c r="BN82" s="25"/>
      <c r="BO82" s="25"/>
      <c r="BP82" s="25"/>
      <c r="BQ82" s="25"/>
      <c r="BR82" s="25"/>
      <c r="BS82" s="25"/>
      <c r="BT82" s="19"/>
      <c r="BU82" s="27"/>
    </row>
    <row r="83" spans="1:73" s="58" customFormat="1" ht="47.25" x14ac:dyDescent="0.25">
      <c r="A83" s="353"/>
      <c r="B83" s="304"/>
      <c r="C83" s="335"/>
      <c r="D83" s="338"/>
      <c r="E83" s="339"/>
      <c r="F83" s="310"/>
      <c r="G83" s="312"/>
      <c r="H83" s="351"/>
      <c r="I83" s="314"/>
      <c r="J83" s="314"/>
      <c r="K83" s="314"/>
      <c r="L83" s="314"/>
      <c r="M83" s="314"/>
      <c r="N83" s="314"/>
      <c r="O83" s="314"/>
      <c r="P83" s="321"/>
      <c r="Q83" s="321"/>
      <c r="R83" s="322"/>
      <c r="S83" s="322"/>
      <c r="T83" s="322"/>
      <c r="U83" s="322"/>
      <c r="V83" s="315"/>
      <c r="W83" s="52" t="s">
        <v>438</v>
      </c>
      <c r="X83" s="53"/>
      <c r="Y83" s="54">
        <v>0.2</v>
      </c>
      <c r="Z83" s="52" t="s">
        <v>439</v>
      </c>
      <c r="AA83" s="55">
        <v>43832</v>
      </c>
      <c r="AB83" s="55">
        <v>44196</v>
      </c>
      <c r="AC83" s="52" t="s">
        <v>433</v>
      </c>
      <c r="AD83" s="52" t="s">
        <v>437</v>
      </c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 t="s">
        <v>100</v>
      </c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2"/>
      <c r="BK83" s="56"/>
      <c r="BL83" s="56"/>
      <c r="BM83" s="56"/>
      <c r="BN83" s="56"/>
      <c r="BO83" s="56"/>
      <c r="BP83" s="56"/>
      <c r="BQ83" s="56"/>
      <c r="BR83" s="56"/>
      <c r="BS83" s="56"/>
      <c r="BT83" s="52"/>
      <c r="BU83" s="57"/>
    </row>
    <row r="84" spans="1:73" s="59" customFormat="1" ht="96.75" customHeight="1" x14ac:dyDescent="0.25">
      <c r="A84" s="354"/>
      <c r="H84" s="59" t="s">
        <v>160</v>
      </c>
      <c r="I84" s="44" t="s">
        <v>441</v>
      </c>
      <c r="J84" s="45" t="s">
        <v>440</v>
      </c>
      <c r="K84" s="45" t="s">
        <v>440</v>
      </c>
      <c r="L84" s="45"/>
      <c r="M84" s="46" t="s">
        <v>463</v>
      </c>
      <c r="N84" s="45"/>
      <c r="O84" s="45" t="s">
        <v>116</v>
      </c>
      <c r="P84" s="47">
        <v>0</v>
      </c>
      <c r="Q84" s="47">
        <v>1</v>
      </c>
      <c r="R84" s="47">
        <v>0.3</v>
      </c>
      <c r="S84" s="47">
        <v>0.5</v>
      </c>
      <c r="T84" s="47">
        <v>0.7</v>
      </c>
      <c r="U84" s="47">
        <v>1</v>
      </c>
      <c r="V84" s="60">
        <v>0</v>
      </c>
      <c r="W84" s="48" t="s">
        <v>444</v>
      </c>
      <c r="X84" s="45"/>
      <c r="Y84" s="51">
        <v>0.4</v>
      </c>
      <c r="Z84" s="48" t="s">
        <v>442</v>
      </c>
      <c r="AA84" s="49">
        <v>43466</v>
      </c>
      <c r="AB84" s="49">
        <v>43830</v>
      </c>
      <c r="AC84" s="48" t="s">
        <v>443</v>
      </c>
      <c r="AD84" s="60">
        <v>0</v>
      </c>
      <c r="AE84" s="50" t="s">
        <v>100</v>
      </c>
      <c r="AF84" s="50" t="s">
        <v>100</v>
      </c>
      <c r="AG84" s="50" t="s">
        <v>100</v>
      </c>
      <c r="AH84" s="50" t="s">
        <v>100</v>
      </c>
      <c r="AI84" s="50"/>
      <c r="AJ84" s="50" t="s">
        <v>100</v>
      </c>
      <c r="AK84" s="50"/>
      <c r="AL84" s="50" t="s">
        <v>100</v>
      </c>
      <c r="AM84" s="50" t="s">
        <v>100</v>
      </c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</row>
    <row r="85" spans="1:73" s="36" customFormat="1" ht="48" customHeight="1" x14ac:dyDescent="0.25">
      <c r="A85" s="30"/>
      <c r="B85" s="30"/>
      <c r="C85" s="30"/>
      <c r="D85" s="30"/>
      <c r="E85" s="30"/>
      <c r="F85" s="30"/>
      <c r="G85" s="67"/>
      <c r="H85" s="71" t="s">
        <v>160</v>
      </c>
      <c r="I85" s="72" t="s">
        <v>447</v>
      </c>
      <c r="J85" s="73" t="s">
        <v>448</v>
      </c>
      <c r="K85" s="69"/>
      <c r="L85" s="32"/>
      <c r="M85" s="32"/>
      <c r="N85" s="33"/>
      <c r="O85" s="33"/>
      <c r="P85" s="34"/>
      <c r="Q85" s="32"/>
      <c r="R85" s="32"/>
      <c r="S85" s="32"/>
      <c r="T85" s="32"/>
      <c r="U85" s="32"/>
      <c r="V85" s="34"/>
      <c r="W85" s="32"/>
      <c r="X85" s="32"/>
      <c r="Y85" s="32"/>
      <c r="Z85" s="32"/>
      <c r="AA85" s="32"/>
      <c r="AB85" s="32"/>
      <c r="AC85" s="32"/>
      <c r="AD85" s="34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</row>
    <row r="86" spans="1:73" ht="48" customHeight="1" x14ac:dyDescent="0.25">
      <c r="A86" s="37"/>
      <c r="B86" s="37"/>
      <c r="C86" s="37"/>
      <c r="D86" s="37"/>
      <c r="E86" s="37"/>
      <c r="F86" s="37"/>
      <c r="G86" s="68"/>
      <c r="H86" s="72"/>
      <c r="I86" s="74" t="s">
        <v>449</v>
      </c>
      <c r="J86" s="73" t="s">
        <v>450</v>
      </c>
      <c r="K86" s="70"/>
    </row>
    <row r="87" spans="1:73" ht="48" customHeight="1" x14ac:dyDescent="0.25">
      <c r="A87" s="37"/>
      <c r="B87" s="37"/>
      <c r="C87" s="37"/>
      <c r="D87" s="37"/>
      <c r="E87" s="37"/>
      <c r="F87" s="37"/>
      <c r="G87" s="37"/>
      <c r="H87" s="31"/>
      <c r="I87" s="32"/>
      <c r="J87" s="33"/>
    </row>
    <row r="88" spans="1:73" ht="48" customHeight="1" x14ac:dyDescent="0.25">
      <c r="A88" s="37"/>
      <c r="B88" s="37"/>
      <c r="C88" s="37"/>
      <c r="D88" s="37"/>
      <c r="E88" s="37"/>
      <c r="F88" s="37"/>
      <c r="G88" s="37"/>
    </row>
    <row r="89" spans="1:73" ht="48" customHeight="1" x14ac:dyDescent="0.25">
      <c r="A89" s="37"/>
      <c r="B89" s="37"/>
      <c r="C89" s="37"/>
      <c r="D89" s="37"/>
      <c r="E89" s="37"/>
      <c r="F89" s="37"/>
      <c r="G89" s="37"/>
    </row>
    <row r="90" spans="1:73" ht="48" customHeight="1" x14ac:dyDescent="0.25">
      <c r="A90" s="37"/>
      <c r="B90" s="37"/>
      <c r="C90" s="37"/>
      <c r="D90" s="37"/>
      <c r="E90" s="37"/>
      <c r="F90" s="37"/>
      <c r="G90" s="37"/>
    </row>
    <row r="91" spans="1:73" ht="48" customHeight="1" x14ac:dyDescent="0.25">
      <c r="A91" s="37"/>
      <c r="B91" s="37"/>
      <c r="C91" s="37"/>
      <c r="D91" s="37"/>
      <c r="E91" s="37"/>
      <c r="F91" s="37"/>
      <c r="G91" s="37"/>
    </row>
    <row r="92" spans="1:73" ht="48" customHeight="1" x14ac:dyDescent="0.25">
      <c r="A92" s="37"/>
      <c r="B92" s="37"/>
      <c r="C92" s="37"/>
      <c r="D92" s="37"/>
      <c r="E92" s="37"/>
      <c r="F92" s="37"/>
      <c r="G92" s="37"/>
    </row>
    <row r="93" spans="1:73" ht="48" customHeight="1" x14ac:dyDescent="0.25">
      <c r="A93" s="37"/>
      <c r="B93" s="37"/>
      <c r="C93" s="37"/>
      <c r="D93" s="37"/>
      <c r="E93" s="37"/>
      <c r="F93" s="37"/>
      <c r="G93" s="37"/>
    </row>
    <row r="94" spans="1:73" ht="48" customHeight="1" x14ac:dyDescent="0.25">
      <c r="A94" s="37"/>
      <c r="B94" s="37"/>
      <c r="C94" s="37"/>
      <c r="D94" s="37"/>
      <c r="E94" s="37"/>
      <c r="F94" s="37"/>
      <c r="G94" s="37"/>
    </row>
    <row r="95" spans="1:73" ht="48" customHeight="1" x14ac:dyDescent="0.25">
      <c r="A95" s="37"/>
      <c r="B95" s="37"/>
      <c r="C95" s="37"/>
      <c r="D95" s="37"/>
      <c r="E95" s="37"/>
      <c r="F95" s="37"/>
      <c r="G95" s="37"/>
    </row>
    <row r="96" spans="1:73" ht="48" customHeight="1" x14ac:dyDescent="0.25">
      <c r="A96" s="37"/>
      <c r="B96" s="37"/>
      <c r="C96" s="37"/>
      <c r="D96" s="37"/>
      <c r="E96" s="37"/>
      <c r="F96" s="37"/>
      <c r="G96" s="37"/>
    </row>
    <row r="97" spans="1:7" ht="48" customHeight="1" x14ac:dyDescent="0.25">
      <c r="A97" s="37"/>
      <c r="B97" s="37"/>
      <c r="C97" s="37"/>
      <c r="D97" s="37"/>
      <c r="E97" s="37"/>
      <c r="F97" s="37"/>
      <c r="G97" s="37"/>
    </row>
    <row r="98" spans="1:7" ht="48" customHeight="1" x14ac:dyDescent="0.25">
      <c r="A98" s="37"/>
      <c r="B98" s="37"/>
      <c r="C98" s="37"/>
      <c r="D98" s="37"/>
      <c r="E98" s="37"/>
      <c r="F98" s="37"/>
      <c r="G98" s="37"/>
    </row>
    <row r="99" spans="1:7" ht="48" customHeight="1" x14ac:dyDescent="0.25">
      <c r="A99" s="37"/>
      <c r="B99" s="37"/>
      <c r="C99" s="37"/>
      <c r="D99" s="37"/>
      <c r="E99" s="37"/>
      <c r="F99" s="37"/>
      <c r="G99" s="37"/>
    </row>
    <row r="100" spans="1:7" ht="48" customHeight="1" x14ac:dyDescent="0.25">
      <c r="A100" s="37"/>
      <c r="B100" s="37"/>
      <c r="C100" s="37"/>
      <c r="D100" s="37"/>
      <c r="E100" s="37"/>
      <c r="F100" s="37"/>
      <c r="G100" s="37"/>
    </row>
    <row r="101" spans="1:7" ht="48" customHeight="1" x14ac:dyDescent="0.25">
      <c r="A101" s="37"/>
      <c r="B101" s="37"/>
      <c r="C101" s="37"/>
      <c r="D101" s="37"/>
      <c r="E101" s="37"/>
      <c r="F101" s="37"/>
      <c r="G101" s="37"/>
    </row>
    <row r="102" spans="1:7" ht="48" customHeight="1" x14ac:dyDescent="0.25">
      <c r="A102" s="37"/>
      <c r="B102" s="37"/>
      <c r="C102" s="37"/>
      <c r="D102" s="37"/>
      <c r="E102" s="37"/>
      <c r="F102" s="37"/>
      <c r="G102" s="37"/>
    </row>
    <row r="103" spans="1:7" ht="48" customHeight="1" x14ac:dyDescent="0.25">
      <c r="A103" s="37"/>
      <c r="B103" s="37"/>
      <c r="C103" s="37"/>
      <c r="D103" s="37"/>
      <c r="E103" s="37"/>
      <c r="F103" s="37"/>
      <c r="G103" s="37"/>
    </row>
    <row r="104" spans="1:7" ht="48" customHeight="1" x14ac:dyDescent="0.25">
      <c r="A104" s="37"/>
      <c r="B104" s="37"/>
      <c r="C104" s="37"/>
      <c r="D104" s="37"/>
      <c r="E104" s="37"/>
      <c r="F104" s="37"/>
      <c r="G104" s="37"/>
    </row>
    <row r="105" spans="1:7" ht="48" customHeight="1" x14ac:dyDescent="0.25">
      <c r="A105" s="37"/>
      <c r="B105" s="37"/>
      <c r="C105" s="37"/>
      <c r="D105" s="37"/>
      <c r="E105" s="37"/>
      <c r="F105" s="37"/>
      <c r="G105" s="37"/>
    </row>
    <row r="114" spans="1:73" s="40" customFormat="1" ht="48" customHeight="1" x14ac:dyDescent="0.25">
      <c r="A114" s="38"/>
      <c r="B114" s="38"/>
      <c r="C114" s="38"/>
      <c r="D114" s="38"/>
      <c r="E114" s="38"/>
      <c r="F114" s="38"/>
      <c r="G114" s="38"/>
      <c r="H114" s="38"/>
      <c r="I114" s="39"/>
      <c r="K114" s="39"/>
      <c r="L114" s="39"/>
      <c r="M114" s="43"/>
      <c r="N114" s="43"/>
      <c r="P114" s="41"/>
      <c r="Q114" s="39"/>
      <c r="R114" s="39"/>
      <c r="S114" s="39"/>
      <c r="T114" s="39"/>
      <c r="U114" s="39"/>
      <c r="V114" s="41"/>
      <c r="W114" s="39"/>
      <c r="X114" s="39"/>
      <c r="Y114" s="39"/>
      <c r="Z114" s="39"/>
      <c r="AA114" s="39"/>
      <c r="AB114" s="39"/>
      <c r="AC114" s="39"/>
      <c r="AD114" s="41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3"/>
      <c r="BU114" s="3"/>
    </row>
  </sheetData>
  <autoFilter ref="A6:BU86"/>
  <mergeCells count="532">
    <mergeCell ref="V81:V83"/>
    <mergeCell ref="A55:A84"/>
    <mergeCell ref="P81:P83"/>
    <mergeCell ref="Q81:Q83"/>
    <mergeCell ref="R81:R83"/>
    <mergeCell ref="S81:S83"/>
    <mergeCell ref="T81:T83"/>
    <mergeCell ref="U81:U83"/>
    <mergeCell ref="J81:J83"/>
    <mergeCell ref="K81:K83"/>
    <mergeCell ref="L81:L83"/>
    <mergeCell ref="M81:M83"/>
    <mergeCell ref="N81:N83"/>
    <mergeCell ref="O81:O83"/>
    <mergeCell ref="R76:R80"/>
    <mergeCell ref="S76:S80"/>
    <mergeCell ref="T76:T80"/>
    <mergeCell ref="U76:U80"/>
    <mergeCell ref="V76:V80"/>
    <mergeCell ref="C76:C80"/>
    <mergeCell ref="D76:D80"/>
    <mergeCell ref="E76:E80"/>
    <mergeCell ref="H76:H80"/>
    <mergeCell ref="I76:I80"/>
    <mergeCell ref="BO76:BO80"/>
    <mergeCell ref="BP76:BP80"/>
    <mergeCell ref="BQ76:BQ80"/>
    <mergeCell ref="BR76:BR80"/>
    <mergeCell ref="BS76:BS80"/>
    <mergeCell ref="C81:C83"/>
    <mergeCell ref="D81:D83"/>
    <mergeCell ref="E81:E83"/>
    <mergeCell ref="H81:H83"/>
    <mergeCell ref="I81:I83"/>
    <mergeCell ref="BI76:BI80"/>
    <mergeCell ref="BJ76:BJ80"/>
    <mergeCell ref="BK76:BK80"/>
    <mergeCell ref="BL76:BL80"/>
    <mergeCell ref="BM76:BM80"/>
    <mergeCell ref="BN76:BN80"/>
    <mergeCell ref="BC76:BC80"/>
    <mergeCell ref="BD76:BD80"/>
    <mergeCell ref="BE76:BE80"/>
    <mergeCell ref="BF76:BF80"/>
    <mergeCell ref="BG76:BG80"/>
    <mergeCell ref="BH76:BH80"/>
    <mergeCell ref="AW76:AW80"/>
    <mergeCell ref="AX76:AX80"/>
    <mergeCell ref="AY76:AY80"/>
    <mergeCell ref="AZ76:AZ80"/>
    <mergeCell ref="BA76:BA80"/>
    <mergeCell ref="BB76:BB80"/>
    <mergeCell ref="AQ76:AQ80"/>
    <mergeCell ref="AR76:AR80"/>
    <mergeCell ref="AS76:AS80"/>
    <mergeCell ref="AT76:AT80"/>
    <mergeCell ref="AU76:AU80"/>
    <mergeCell ref="AV76:AV80"/>
    <mergeCell ref="AK76:AK80"/>
    <mergeCell ref="AL76:AL80"/>
    <mergeCell ref="AM76:AM80"/>
    <mergeCell ref="AN76:AN80"/>
    <mergeCell ref="AO76:AO80"/>
    <mergeCell ref="AP76:AP80"/>
    <mergeCell ref="AE76:AE80"/>
    <mergeCell ref="AF76:AF80"/>
    <mergeCell ref="AG76:AG80"/>
    <mergeCell ref="AH76:AH80"/>
    <mergeCell ref="AI76:AI80"/>
    <mergeCell ref="AJ76:AJ80"/>
    <mergeCell ref="AC76:AC80"/>
    <mergeCell ref="L76:L80"/>
    <mergeCell ref="M76:M80"/>
    <mergeCell ref="N76:N80"/>
    <mergeCell ref="O76:O80"/>
    <mergeCell ref="P76:P80"/>
    <mergeCell ref="Q76:Q80"/>
    <mergeCell ref="T72:T75"/>
    <mergeCell ref="U72:U75"/>
    <mergeCell ref="V72:V75"/>
    <mergeCell ref="J76:J80"/>
    <mergeCell ref="K76:K80"/>
    <mergeCell ref="N72:N75"/>
    <mergeCell ref="O72:O75"/>
    <mergeCell ref="P72:P75"/>
    <mergeCell ref="Q72:Q75"/>
    <mergeCell ref="R72:R75"/>
    <mergeCell ref="S72:S75"/>
    <mergeCell ref="V68:V71"/>
    <mergeCell ref="P68:P71"/>
    <mergeCell ref="Q68:Q71"/>
    <mergeCell ref="R68:R71"/>
    <mergeCell ref="S68:S71"/>
    <mergeCell ref="T68:T71"/>
    <mergeCell ref="U68:U71"/>
    <mergeCell ref="J68:J71"/>
    <mergeCell ref="K68:K71"/>
    <mergeCell ref="L68:L71"/>
    <mergeCell ref="M68:M71"/>
    <mergeCell ref="N68:N71"/>
    <mergeCell ref="O68:O71"/>
    <mergeCell ref="C72:C75"/>
    <mergeCell ref="D72:D75"/>
    <mergeCell ref="E72:E75"/>
    <mergeCell ref="H72:H75"/>
    <mergeCell ref="I72:I75"/>
    <mergeCell ref="J72:J75"/>
    <mergeCell ref="K72:K75"/>
    <mergeCell ref="L72:L75"/>
    <mergeCell ref="M72:M75"/>
    <mergeCell ref="U66:U67"/>
    <mergeCell ref="V66:V67"/>
    <mergeCell ref="C68:C71"/>
    <mergeCell ref="D68:D71"/>
    <mergeCell ref="E68:E71"/>
    <mergeCell ref="H68:H71"/>
    <mergeCell ref="I68:I71"/>
    <mergeCell ref="L66:L67"/>
    <mergeCell ref="M66:M67"/>
    <mergeCell ref="N66:N67"/>
    <mergeCell ref="O66:O67"/>
    <mergeCell ref="P66:P67"/>
    <mergeCell ref="Q66:Q67"/>
    <mergeCell ref="K61:K62"/>
    <mergeCell ref="L61:L62"/>
    <mergeCell ref="M61:M62"/>
    <mergeCell ref="N61:N62"/>
    <mergeCell ref="O61:O62"/>
    <mergeCell ref="T63:T65"/>
    <mergeCell ref="U63:U65"/>
    <mergeCell ref="V63:V65"/>
    <mergeCell ref="C66:C67"/>
    <mergeCell ref="D66:D67"/>
    <mergeCell ref="E66:E67"/>
    <mergeCell ref="H66:H67"/>
    <mergeCell ref="I66:I67"/>
    <mergeCell ref="J66:J67"/>
    <mergeCell ref="K66:K67"/>
    <mergeCell ref="N63:N65"/>
    <mergeCell ref="O63:O65"/>
    <mergeCell ref="P63:P65"/>
    <mergeCell ref="Q63:Q65"/>
    <mergeCell ref="R63:R65"/>
    <mergeCell ref="S63:S65"/>
    <mergeCell ref="R66:R67"/>
    <mergeCell ref="S66:S67"/>
    <mergeCell ref="T66:T67"/>
    <mergeCell ref="C63:C65"/>
    <mergeCell ref="D63:D65"/>
    <mergeCell ref="E63:E65"/>
    <mergeCell ref="H63:H65"/>
    <mergeCell ref="I63:I65"/>
    <mergeCell ref="J63:J65"/>
    <mergeCell ref="K63:K65"/>
    <mergeCell ref="L63:L65"/>
    <mergeCell ref="M63:M65"/>
    <mergeCell ref="R58:R60"/>
    <mergeCell ref="S58:S60"/>
    <mergeCell ref="T58:T60"/>
    <mergeCell ref="U58:U60"/>
    <mergeCell ref="V58:V60"/>
    <mergeCell ref="C61:C62"/>
    <mergeCell ref="D61:D62"/>
    <mergeCell ref="E61:E62"/>
    <mergeCell ref="H61:H62"/>
    <mergeCell ref="I61:I62"/>
    <mergeCell ref="L58:L60"/>
    <mergeCell ref="M58:M60"/>
    <mergeCell ref="N58:N60"/>
    <mergeCell ref="O58:O60"/>
    <mergeCell ref="P58:P60"/>
    <mergeCell ref="Q58:Q60"/>
    <mergeCell ref="V61:V62"/>
    <mergeCell ref="P61:P62"/>
    <mergeCell ref="Q61:Q62"/>
    <mergeCell ref="R61:R62"/>
    <mergeCell ref="S61:S62"/>
    <mergeCell ref="T61:T62"/>
    <mergeCell ref="U61:U62"/>
    <mergeCell ref="J61:J62"/>
    <mergeCell ref="O55:O57"/>
    <mergeCell ref="P55:P57"/>
    <mergeCell ref="Q55:Q57"/>
    <mergeCell ref="R55:R57"/>
    <mergeCell ref="S55:S57"/>
    <mergeCell ref="H55:H57"/>
    <mergeCell ref="I55:I57"/>
    <mergeCell ref="J55:J57"/>
    <mergeCell ref="K55:K57"/>
    <mergeCell ref="L55:L57"/>
    <mergeCell ref="M55:M57"/>
    <mergeCell ref="V50:V54"/>
    <mergeCell ref="B55:B83"/>
    <mergeCell ref="C55:C57"/>
    <mergeCell ref="D55:D57"/>
    <mergeCell ref="E55:E57"/>
    <mergeCell ref="F55:F83"/>
    <mergeCell ref="G55:G83"/>
    <mergeCell ref="N50:N54"/>
    <mergeCell ref="O50:O54"/>
    <mergeCell ref="P50:P54"/>
    <mergeCell ref="Q50:Q54"/>
    <mergeCell ref="R50:R54"/>
    <mergeCell ref="S50:S54"/>
    <mergeCell ref="T55:T57"/>
    <mergeCell ref="U55:U57"/>
    <mergeCell ref="V55:V57"/>
    <mergeCell ref="C58:C60"/>
    <mergeCell ref="D58:D60"/>
    <mergeCell ref="E58:E60"/>
    <mergeCell ref="H58:H60"/>
    <mergeCell ref="I58:I60"/>
    <mergeCell ref="J58:J60"/>
    <mergeCell ref="K58:K60"/>
    <mergeCell ref="N55:N57"/>
    <mergeCell ref="V47:V49"/>
    <mergeCell ref="C50:C54"/>
    <mergeCell ref="D50:D54"/>
    <mergeCell ref="E50:E54"/>
    <mergeCell ref="H50:H54"/>
    <mergeCell ref="I50:I54"/>
    <mergeCell ref="J50:J54"/>
    <mergeCell ref="K50:K54"/>
    <mergeCell ref="L50:L54"/>
    <mergeCell ref="M50:M54"/>
    <mergeCell ref="P47:P49"/>
    <mergeCell ref="Q47:Q49"/>
    <mergeCell ref="R47:R49"/>
    <mergeCell ref="S47:S49"/>
    <mergeCell ref="T47:T49"/>
    <mergeCell ref="U47:U49"/>
    <mergeCell ref="J47:J49"/>
    <mergeCell ref="K47:K49"/>
    <mergeCell ref="L47:L49"/>
    <mergeCell ref="M47:M49"/>
    <mergeCell ref="N47:N49"/>
    <mergeCell ref="O47:O49"/>
    <mergeCell ref="T50:T54"/>
    <mergeCell ref="U50:U54"/>
    <mergeCell ref="O41:O42"/>
    <mergeCell ref="P41:P42"/>
    <mergeCell ref="R43:R46"/>
    <mergeCell ref="S43:S46"/>
    <mergeCell ref="T43:T46"/>
    <mergeCell ref="U43:U46"/>
    <mergeCell ref="V43:V46"/>
    <mergeCell ref="C47:C49"/>
    <mergeCell ref="D47:D49"/>
    <mergeCell ref="E47:E49"/>
    <mergeCell ref="H47:H49"/>
    <mergeCell ref="I47:I49"/>
    <mergeCell ref="L43:L46"/>
    <mergeCell ref="M43:M46"/>
    <mergeCell ref="N43:N46"/>
    <mergeCell ref="O43:O46"/>
    <mergeCell ref="P43:P46"/>
    <mergeCell ref="Q43:Q46"/>
    <mergeCell ref="C43:C46"/>
    <mergeCell ref="D43:D46"/>
    <mergeCell ref="E43:E46"/>
    <mergeCell ref="I43:I46"/>
    <mergeCell ref="J43:J46"/>
    <mergeCell ref="K43:K46"/>
    <mergeCell ref="T39:T40"/>
    <mergeCell ref="U39:U40"/>
    <mergeCell ref="V39:V40"/>
    <mergeCell ref="C41:C42"/>
    <mergeCell ref="D41:D42"/>
    <mergeCell ref="E41:E42"/>
    <mergeCell ref="I41:I42"/>
    <mergeCell ref="J41:J42"/>
    <mergeCell ref="L39:L40"/>
    <mergeCell ref="M39:M40"/>
    <mergeCell ref="N39:N40"/>
    <mergeCell ref="O39:O40"/>
    <mergeCell ref="P39:P40"/>
    <mergeCell ref="Q39:Q40"/>
    <mergeCell ref="Q41:Q42"/>
    <mergeCell ref="R41:R42"/>
    <mergeCell ref="S41:S42"/>
    <mergeCell ref="T41:T42"/>
    <mergeCell ref="U41:U42"/>
    <mergeCell ref="V41:V42"/>
    <mergeCell ref="K41:K42"/>
    <mergeCell ref="L41:L42"/>
    <mergeCell ref="M41:M42"/>
    <mergeCell ref="N41:N42"/>
    <mergeCell ref="K39:K40"/>
    <mergeCell ref="N36:N38"/>
    <mergeCell ref="O36:O38"/>
    <mergeCell ref="P36:P38"/>
    <mergeCell ref="Q36:Q38"/>
    <mergeCell ref="R36:R38"/>
    <mergeCell ref="S36:S38"/>
    <mergeCell ref="H36:H38"/>
    <mergeCell ref="I36:I38"/>
    <mergeCell ref="J36:J38"/>
    <mergeCell ref="K36:K38"/>
    <mergeCell ref="L36:L38"/>
    <mergeCell ref="M36:M38"/>
    <mergeCell ref="R39:R40"/>
    <mergeCell ref="S39:S40"/>
    <mergeCell ref="U33:U35"/>
    <mergeCell ref="V33:V35"/>
    <mergeCell ref="A36:A54"/>
    <mergeCell ref="B36:B54"/>
    <mergeCell ref="C36:C38"/>
    <mergeCell ref="D36:D38"/>
    <mergeCell ref="E36:E38"/>
    <mergeCell ref="F36:F54"/>
    <mergeCell ref="G36:G54"/>
    <mergeCell ref="N33:N35"/>
    <mergeCell ref="O33:O35"/>
    <mergeCell ref="P33:P35"/>
    <mergeCell ref="Q33:Q35"/>
    <mergeCell ref="R33:R35"/>
    <mergeCell ref="S33:S35"/>
    <mergeCell ref="T36:T38"/>
    <mergeCell ref="U36:U38"/>
    <mergeCell ref="V36:V38"/>
    <mergeCell ref="C39:C40"/>
    <mergeCell ref="D39:D40"/>
    <mergeCell ref="E39:E40"/>
    <mergeCell ref="H39:H46"/>
    <mergeCell ref="I39:I40"/>
    <mergeCell ref="J39:J40"/>
    <mergeCell ref="K33:K35"/>
    <mergeCell ref="L33:L35"/>
    <mergeCell ref="M33:M35"/>
    <mergeCell ref="O31:O32"/>
    <mergeCell ref="P31:P32"/>
    <mergeCell ref="Q31:Q32"/>
    <mergeCell ref="R31:R32"/>
    <mergeCell ref="S31:S32"/>
    <mergeCell ref="T31:T32"/>
    <mergeCell ref="T33:T35"/>
    <mergeCell ref="V28:V30"/>
    <mergeCell ref="C31:C32"/>
    <mergeCell ref="D31:D32"/>
    <mergeCell ref="E31:E32"/>
    <mergeCell ref="I31:I32"/>
    <mergeCell ref="J31:J32"/>
    <mergeCell ref="K31:K32"/>
    <mergeCell ref="L31:L32"/>
    <mergeCell ref="M31:M32"/>
    <mergeCell ref="N31:N32"/>
    <mergeCell ref="P28:P30"/>
    <mergeCell ref="Q28:Q30"/>
    <mergeCell ref="R28:R30"/>
    <mergeCell ref="S28:S30"/>
    <mergeCell ref="T28:T30"/>
    <mergeCell ref="U28:U30"/>
    <mergeCell ref="J28:J30"/>
    <mergeCell ref="K28:K30"/>
    <mergeCell ref="L28:L30"/>
    <mergeCell ref="M28:M30"/>
    <mergeCell ref="N28:N30"/>
    <mergeCell ref="O28:O30"/>
    <mergeCell ref="U31:U32"/>
    <mergeCell ref="V31:V32"/>
    <mergeCell ref="Q24:Q27"/>
    <mergeCell ref="R24:R27"/>
    <mergeCell ref="S24:S27"/>
    <mergeCell ref="T24:T27"/>
    <mergeCell ref="U24:U27"/>
    <mergeCell ref="V24:V27"/>
    <mergeCell ref="K24:K27"/>
    <mergeCell ref="L24:L27"/>
    <mergeCell ref="M24:M27"/>
    <mergeCell ref="N24:N27"/>
    <mergeCell ref="O24:O27"/>
    <mergeCell ref="P24:P27"/>
    <mergeCell ref="C24:C27"/>
    <mergeCell ref="D24:D27"/>
    <mergeCell ref="E24:E27"/>
    <mergeCell ref="H24:H35"/>
    <mergeCell ref="I24:I27"/>
    <mergeCell ref="J24:J27"/>
    <mergeCell ref="C28:C30"/>
    <mergeCell ref="D28:D30"/>
    <mergeCell ref="E28:E30"/>
    <mergeCell ref="I28:I30"/>
    <mergeCell ref="C33:C35"/>
    <mergeCell ref="D33:D35"/>
    <mergeCell ref="E33:E35"/>
    <mergeCell ref="I33:I35"/>
    <mergeCell ref="J33:J35"/>
    <mergeCell ref="Q20:Q23"/>
    <mergeCell ref="R20:R23"/>
    <mergeCell ref="S20:S23"/>
    <mergeCell ref="T20:T23"/>
    <mergeCell ref="U20:U23"/>
    <mergeCell ref="V20:V23"/>
    <mergeCell ref="K20:K23"/>
    <mergeCell ref="L20:L23"/>
    <mergeCell ref="M20:M23"/>
    <mergeCell ref="N20:N23"/>
    <mergeCell ref="O20:O23"/>
    <mergeCell ref="P20:P23"/>
    <mergeCell ref="K17:K19"/>
    <mergeCell ref="L17:L19"/>
    <mergeCell ref="M17:M19"/>
    <mergeCell ref="N17:N19"/>
    <mergeCell ref="O17:O19"/>
    <mergeCell ref="P17:P19"/>
    <mergeCell ref="C20:C23"/>
    <mergeCell ref="D20:D23"/>
    <mergeCell ref="E20:E23"/>
    <mergeCell ref="H20:H23"/>
    <mergeCell ref="I20:I23"/>
    <mergeCell ref="J20:J23"/>
    <mergeCell ref="L15:L16"/>
    <mergeCell ref="M15:M16"/>
    <mergeCell ref="N15:N16"/>
    <mergeCell ref="O15:O16"/>
    <mergeCell ref="P15:P16"/>
    <mergeCell ref="Q15:Q16"/>
    <mergeCell ref="T17:T19"/>
    <mergeCell ref="U17:U19"/>
    <mergeCell ref="V17:V19"/>
    <mergeCell ref="Q17:Q19"/>
    <mergeCell ref="R17:R19"/>
    <mergeCell ref="S17:S19"/>
    <mergeCell ref="V11:V14"/>
    <mergeCell ref="C15:C16"/>
    <mergeCell ref="D15:D16"/>
    <mergeCell ref="E15:E16"/>
    <mergeCell ref="H15:H19"/>
    <mergeCell ref="I15:I16"/>
    <mergeCell ref="J15:J16"/>
    <mergeCell ref="K15:K16"/>
    <mergeCell ref="N11:N14"/>
    <mergeCell ref="O11:O14"/>
    <mergeCell ref="P11:P14"/>
    <mergeCell ref="Q11:Q14"/>
    <mergeCell ref="R11:R14"/>
    <mergeCell ref="S11:S14"/>
    <mergeCell ref="R15:R16"/>
    <mergeCell ref="S15:S16"/>
    <mergeCell ref="T15:T16"/>
    <mergeCell ref="U15:U16"/>
    <mergeCell ref="V15:V16"/>
    <mergeCell ref="C17:C19"/>
    <mergeCell ref="D17:D19"/>
    <mergeCell ref="E17:E19"/>
    <mergeCell ref="I17:I19"/>
    <mergeCell ref="J17:J19"/>
    <mergeCell ref="H7:H14"/>
    <mergeCell ref="I7:I10"/>
    <mergeCell ref="J7:J10"/>
    <mergeCell ref="K7:K10"/>
    <mergeCell ref="L7:L10"/>
    <mergeCell ref="M7:M10"/>
    <mergeCell ref="M11:M14"/>
    <mergeCell ref="T11:T14"/>
    <mergeCell ref="U11:U14"/>
    <mergeCell ref="J11:J14"/>
    <mergeCell ref="K11:K14"/>
    <mergeCell ref="L11:L14"/>
    <mergeCell ref="N7:N10"/>
    <mergeCell ref="O7:O10"/>
    <mergeCell ref="P7:P10"/>
    <mergeCell ref="Q7:Q10"/>
    <mergeCell ref="R7:R10"/>
    <mergeCell ref="S7:S10"/>
    <mergeCell ref="A7:A35"/>
    <mergeCell ref="B7:B35"/>
    <mergeCell ref="C7:C10"/>
    <mergeCell ref="D7:D10"/>
    <mergeCell ref="E7:E10"/>
    <mergeCell ref="F7:F35"/>
    <mergeCell ref="G7:G35"/>
    <mergeCell ref="BK5:BK6"/>
    <mergeCell ref="BL5:BL6"/>
    <mergeCell ref="Z4:Z6"/>
    <mergeCell ref="AA4:AA6"/>
    <mergeCell ref="AB4:AB6"/>
    <mergeCell ref="AC4:AC6"/>
    <mergeCell ref="AD4:AD6"/>
    <mergeCell ref="T4:T6"/>
    <mergeCell ref="U4:U6"/>
    <mergeCell ref="V4:V6"/>
    <mergeCell ref="T7:T10"/>
    <mergeCell ref="U7:U10"/>
    <mergeCell ref="V7:V10"/>
    <mergeCell ref="C11:C14"/>
    <mergeCell ref="D11:D14"/>
    <mergeCell ref="E11:E14"/>
    <mergeCell ref="I11:I14"/>
    <mergeCell ref="S4:S6"/>
    <mergeCell ref="AY4:BS4"/>
    <mergeCell ref="AE5:AG5"/>
    <mergeCell ref="AH5:AI5"/>
    <mergeCell ref="AJ5:AS5"/>
    <mergeCell ref="AU5:AV5"/>
    <mergeCell ref="BB5:BF5"/>
    <mergeCell ref="BG5:BG6"/>
    <mergeCell ref="BH5:BH6"/>
    <mergeCell ref="BI5:BI6"/>
    <mergeCell ref="BJ5:BJ6"/>
    <mergeCell ref="AE4:AX4"/>
    <mergeCell ref="BQ5:BQ6"/>
    <mergeCell ref="BR5:BR6"/>
    <mergeCell ref="BS5:BS6"/>
    <mergeCell ref="BM5:BM6"/>
    <mergeCell ref="BN5:BN6"/>
    <mergeCell ref="BO5:BO6"/>
    <mergeCell ref="BP5:BP6"/>
    <mergeCell ref="H4:H6"/>
    <mergeCell ref="I4:I6"/>
    <mergeCell ref="J4:J6"/>
    <mergeCell ref="K4:K6"/>
    <mergeCell ref="L4:L6"/>
    <mergeCell ref="M4:M6"/>
    <mergeCell ref="A1:H2"/>
    <mergeCell ref="I1:BS2"/>
    <mergeCell ref="J3:BS3"/>
    <mergeCell ref="A4:A6"/>
    <mergeCell ref="B4:B6"/>
    <mergeCell ref="C4:C6"/>
    <mergeCell ref="D4:D6"/>
    <mergeCell ref="E4:E6"/>
    <mergeCell ref="F4:F6"/>
    <mergeCell ref="G4:G6"/>
    <mergeCell ref="W4:W6"/>
    <mergeCell ref="X4:X6"/>
    <mergeCell ref="Y4:Y6"/>
    <mergeCell ref="N4:N6"/>
    <mergeCell ref="O4:O6"/>
    <mergeCell ref="P4:P6"/>
    <mergeCell ref="Q4:Q6"/>
    <mergeCell ref="R4:R6"/>
  </mergeCells>
  <printOptions horizontalCentered="1"/>
  <pageMargins left="0.39370078740157483" right="0.39370078740157483" top="0.39370078740157483" bottom="0.39370078740157483" header="0.31496062992125984" footer="0.31496062992125984"/>
  <pageSetup scale="69" orientation="landscape" r:id="rId1"/>
  <rowBreaks count="1" manualBreakCount="1">
    <brk id="54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18"/>
  <sheetViews>
    <sheetView showGridLines="0" view="pageBreakPreview" topLeftCell="I1" zoomScale="85" zoomScaleNormal="120" zoomScaleSheetLayoutView="85" zoomScalePageLayoutView="120" workbookViewId="0">
      <selection activeCell="S87" sqref="S75:S89"/>
    </sheetView>
  </sheetViews>
  <sheetFormatPr baseColWidth="10" defaultColWidth="12.42578125" defaultRowHeight="48" customHeight="1" x14ac:dyDescent="0.25"/>
  <cols>
    <col min="1" max="1" width="18.85546875" style="38" hidden="1" customWidth="1"/>
    <col min="2" max="2" width="13.42578125" style="38" hidden="1" customWidth="1"/>
    <col min="3" max="3" width="9.28515625" style="38" hidden="1" customWidth="1"/>
    <col min="4" max="5" width="16.42578125" style="38" hidden="1" customWidth="1"/>
    <col min="6" max="6" width="12.42578125" style="38" hidden="1" customWidth="1"/>
    <col min="7" max="7" width="12" style="38" hidden="1" customWidth="1"/>
    <col min="8" max="8" width="19.7109375" style="38" hidden="1" customWidth="1"/>
    <col min="9" max="9" width="23.42578125" style="39" customWidth="1"/>
    <col min="10" max="10" width="20.42578125" style="40" customWidth="1"/>
    <col min="11" max="11" width="23.85546875" style="39" hidden="1" customWidth="1"/>
    <col min="12" max="12" width="30.140625" style="39" hidden="1" customWidth="1"/>
    <col min="13" max="13" width="29.7109375" style="39" customWidth="1"/>
    <col min="14" max="14" width="34.7109375" style="40" customWidth="1"/>
    <col min="15" max="15" width="14.85546875" style="40" customWidth="1"/>
    <col min="16" max="16" width="9.85546875" style="41" hidden="1" customWidth="1"/>
    <col min="17" max="22" width="9.7109375" style="39" customWidth="1"/>
    <col min="23" max="23" width="9.7109375" style="39" hidden="1" customWidth="1"/>
    <col min="24" max="24" width="19.28515625" style="41" hidden="1" customWidth="1"/>
    <col min="25" max="25" width="56.85546875" style="39" customWidth="1"/>
    <col min="26" max="26" width="21.42578125" style="39" hidden="1" customWidth="1"/>
    <col min="27" max="27" width="11.85546875" style="39" hidden="1" customWidth="1"/>
    <col min="28" max="28" width="37" style="39" hidden="1" customWidth="1"/>
    <col min="29" max="29" width="13.42578125" style="39" customWidth="1"/>
    <col min="30" max="30" width="16.7109375" style="39" customWidth="1"/>
    <col min="31" max="31" width="22" style="39" hidden="1" customWidth="1"/>
    <col min="32" max="32" width="25.42578125" style="41" hidden="1" customWidth="1"/>
    <col min="33" max="33" width="7.7109375" style="38" hidden="1" customWidth="1"/>
    <col min="34" max="34" width="16.42578125" style="38" hidden="1" customWidth="1"/>
    <col min="35" max="35" width="7.7109375" style="38" hidden="1" customWidth="1"/>
    <col min="36" max="37" width="5.42578125" style="38" hidden="1" customWidth="1"/>
    <col min="38" max="38" width="11.7109375" style="38" hidden="1" customWidth="1"/>
    <col min="39" max="39" width="18.7109375" style="38" hidden="1" customWidth="1"/>
    <col min="40" max="46" width="7.140625" style="38" hidden="1" customWidth="1"/>
    <col min="47" max="47" width="12.85546875" style="38" hidden="1" customWidth="1"/>
    <col min="48" max="48" width="12.7109375" style="38" hidden="1" customWidth="1"/>
    <col min="49" max="49" width="5" style="38" hidden="1" customWidth="1"/>
    <col min="50" max="50" width="11.42578125" style="38" hidden="1" customWidth="1"/>
    <col min="51" max="51" width="11.140625" style="38" hidden="1" customWidth="1"/>
    <col min="52" max="52" width="7.85546875" style="38" hidden="1" customWidth="1"/>
    <col min="53" max="54" width="9.7109375" style="42" hidden="1" customWidth="1"/>
    <col min="55" max="55" width="10.140625" style="42" hidden="1" customWidth="1"/>
    <col min="56" max="60" width="7.7109375" style="42" hidden="1" customWidth="1"/>
    <col min="61" max="70" width="6.28515625" style="42" hidden="1" customWidth="1"/>
    <col min="71" max="71" width="10.140625" style="42" hidden="1" customWidth="1"/>
    <col min="72" max="72" width="8.28515625" style="42" hidden="1" customWidth="1"/>
    <col min="73" max="73" width="8.42578125" style="42" hidden="1" customWidth="1"/>
    <col min="74" max="75" width="12.42578125" style="3" customWidth="1"/>
    <col min="76" max="16384" width="12.42578125" style="3"/>
  </cols>
  <sheetData>
    <row r="1" spans="1:75" ht="21" customHeight="1" x14ac:dyDescent="0.25">
      <c r="A1" s="274"/>
      <c r="B1" s="275"/>
      <c r="C1" s="275"/>
      <c r="D1" s="275"/>
      <c r="E1" s="275"/>
      <c r="F1" s="276"/>
      <c r="G1" s="276"/>
      <c r="H1" s="276"/>
      <c r="I1" s="280" t="s">
        <v>3</v>
      </c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0"/>
      <c r="BE1" s="280"/>
      <c r="BF1" s="280"/>
      <c r="BG1" s="280"/>
      <c r="BH1" s="280"/>
      <c r="BI1" s="280"/>
      <c r="BJ1" s="280"/>
      <c r="BK1" s="280"/>
      <c r="BL1" s="280"/>
      <c r="BM1" s="280"/>
      <c r="BN1" s="280"/>
      <c r="BO1" s="280"/>
      <c r="BP1" s="280"/>
      <c r="BQ1" s="280"/>
      <c r="BR1" s="280"/>
      <c r="BS1" s="280"/>
      <c r="BT1" s="280"/>
      <c r="BU1" s="281"/>
      <c r="BV1" s="1"/>
      <c r="BW1" s="2"/>
    </row>
    <row r="2" spans="1:75" ht="21" customHeight="1" x14ac:dyDescent="0.25">
      <c r="A2" s="277"/>
      <c r="B2" s="278"/>
      <c r="C2" s="278"/>
      <c r="D2" s="278"/>
      <c r="E2" s="278"/>
      <c r="F2" s="279"/>
      <c r="G2" s="279"/>
      <c r="H2" s="279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BP2" s="282"/>
      <c r="BQ2" s="282"/>
      <c r="BR2" s="282"/>
      <c r="BS2" s="282"/>
      <c r="BT2" s="282"/>
      <c r="BU2" s="283"/>
      <c r="BV2" s="4"/>
      <c r="BW2" s="2"/>
    </row>
    <row r="3" spans="1:75" s="11" customFormat="1" ht="12" customHeight="1" x14ac:dyDescent="0.25">
      <c r="A3" s="5" t="s">
        <v>4</v>
      </c>
      <c r="B3" s="6"/>
      <c r="C3" s="6"/>
      <c r="D3" s="6"/>
      <c r="E3" s="6"/>
      <c r="F3" s="7">
        <v>2020</v>
      </c>
      <c r="G3" s="8" t="s">
        <v>5</v>
      </c>
      <c r="H3" s="7">
        <v>2</v>
      </c>
      <c r="I3" s="9" t="s">
        <v>6</v>
      </c>
      <c r="J3" s="284" t="s">
        <v>7</v>
      </c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4"/>
      <c r="BM3" s="284"/>
      <c r="BN3" s="284"/>
      <c r="BO3" s="284"/>
      <c r="BP3" s="284"/>
      <c r="BQ3" s="284"/>
      <c r="BR3" s="284"/>
      <c r="BS3" s="284"/>
      <c r="BT3" s="284"/>
      <c r="BU3" s="285"/>
      <c r="BV3" s="4"/>
      <c r="BW3" s="10"/>
    </row>
    <row r="4" spans="1:75" s="13" customFormat="1" ht="25.5" customHeight="1" x14ac:dyDescent="0.25">
      <c r="A4" s="396" t="s">
        <v>8</v>
      </c>
      <c r="B4" s="392" t="s">
        <v>9</v>
      </c>
      <c r="C4" s="392" t="s">
        <v>10</v>
      </c>
      <c r="D4" s="392" t="s">
        <v>11</v>
      </c>
      <c r="E4" s="392" t="s">
        <v>12</v>
      </c>
      <c r="F4" s="392" t="s">
        <v>13</v>
      </c>
      <c r="G4" s="392" t="s">
        <v>14</v>
      </c>
      <c r="H4" s="392" t="s">
        <v>15</v>
      </c>
      <c r="I4" s="392" t="s">
        <v>1</v>
      </c>
      <c r="J4" s="392" t="s">
        <v>494</v>
      </c>
      <c r="K4" s="392" t="s">
        <v>16</v>
      </c>
      <c r="L4" s="395" t="s">
        <v>17</v>
      </c>
      <c r="M4" s="392" t="s">
        <v>18</v>
      </c>
      <c r="N4" s="392" t="s">
        <v>19</v>
      </c>
      <c r="O4" s="392" t="s">
        <v>20</v>
      </c>
      <c r="P4" s="392" t="s">
        <v>21</v>
      </c>
      <c r="Q4" s="392" t="s">
        <v>493</v>
      </c>
      <c r="R4" s="398" t="s">
        <v>23</v>
      </c>
      <c r="S4" s="501" t="s">
        <v>511</v>
      </c>
      <c r="T4" s="398" t="s">
        <v>24</v>
      </c>
      <c r="U4" s="398" t="s">
        <v>25</v>
      </c>
      <c r="V4" s="398" t="s">
        <v>26</v>
      </c>
      <c r="W4" s="270" t="s">
        <v>493</v>
      </c>
      <c r="X4" s="288" t="s">
        <v>27</v>
      </c>
      <c r="Y4" s="270" t="s">
        <v>28</v>
      </c>
      <c r="Z4" s="270" t="s">
        <v>29</v>
      </c>
      <c r="AA4" s="270" t="s">
        <v>30</v>
      </c>
      <c r="AB4" s="270" t="s">
        <v>31</v>
      </c>
      <c r="AC4" s="270" t="s">
        <v>32</v>
      </c>
      <c r="AD4" s="270" t="s">
        <v>33</v>
      </c>
      <c r="AE4" s="270" t="s">
        <v>34</v>
      </c>
      <c r="AF4" s="288" t="s">
        <v>35</v>
      </c>
      <c r="AG4" s="297" t="s">
        <v>36</v>
      </c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AW4" s="297"/>
      <c r="AX4" s="297"/>
      <c r="AY4" s="297"/>
      <c r="AZ4" s="297"/>
      <c r="BA4" s="291" t="s">
        <v>37</v>
      </c>
      <c r="BB4" s="291"/>
      <c r="BC4" s="291"/>
      <c r="BD4" s="291"/>
      <c r="BE4" s="291"/>
      <c r="BF4" s="291"/>
      <c r="BG4" s="291"/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1"/>
      <c r="BS4" s="291"/>
      <c r="BT4" s="291"/>
      <c r="BU4" s="292"/>
      <c r="BV4" s="12"/>
    </row>
    <row r="5" spans="1:75" s="16" customFormat="1" ht="42.75" hidden="1" customHeight="1" x14ac:dyDescent="0.25">
      <c r="A5" s="397"/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5"/>
      <c r="M5" s="393"/>
      <c r="N5" s="393"/>
      <c r="O5" s="393"/>
      <c r="P5" s="393"/>
      <c r="Q5" s="393"/>
      <c r="R5" s="399"/>
      <c r="S5" s="502"/>
      <c r="T5" s="399"/>
      <c r="U5" s="399"/>
      <c r="V5" s="399"/>
      <c r="W5" s="271"/>
      <c r="X5" s="289"/>
      <c r="Y5" s="271"/>
      <c r="Z5" s="271"/>
      <c r="AA5" s="271"/>
      <c r="AB5" s="271"/>
      <c r="AC5" s="271"/>
      <c r="AD5" s="271"/>
      <c r="AE5" s="271"/>
      <c r="AF5" s="289"/>
      <c r="AG5" s="293" t="s">
        <v>38</v>
      </c>
      <c r="AH5" s="293"/>
      <c r="AI5" s="293"/>
      <c r="AJ5" s="293" t="s">
        <v>39</v>
      </c>
      <c r="AK5" s="293"/>
      <c r="AL5" s="293" t="s">
        <v>40</v>
      </c>
      <c r="AM5" s="293"/>
      <c r="AN5" s="293"/>
      <c r="AO5" s="293"/>
      <c r="AP5" s="293"/>
      <c r="AQ5" s="293"/>
      <c r="AR5" s="293"/>
      <c r="AS5" s="293"/>
      <c r="AT5" s="293"/>
      <c r="AU5" s="293"/>
      <c r="AV5" s="110" t="s">
        <v>41</v>
      </c>
      <c r="AW5" s="293" t="s">
        <v>42</v>
      </c>
      <c r="AX5" s="293"/>
      <c r="AY5" s="110" t="s">
        <v>43</v>
      </c>
      <c r="AZ5" s="110" t="s">
        <v>44</v>
      </c>
      <c r="BA5" s="111" t="s">
        <v>45</v>
      </c>
      <c r="BB5" s="111" t="s">
        <v>46</v>
      </c>
      <c r="BC5" s="111" t="s">
        <v>47</v>
      </c>
      <c r="BD5" s="294" t="s">
        <v>48</v>
      </c>
      <c r="BE5" s="294"/>
      <c r="BF5" s="294"/>
      <c r="BG5" s="294"/>
      <c r="BH5" s="294"/>
      <c r="BI5" s="295" t="s">
        <v>49</v>
      </c>
      <c r="BJ5" s="295" t="s">
        <v>50</v>
      </c>
      <c r="BK5" s="295" t="s">
        <v>51</v>
      </c>
      <c r="BL5" s="295" t="s">
        <v>52</v>
      </c>
      <c r="BM5" s="295" t="s">
        <v>53</v>
      </c>
      <c r="BN5" s="295" t="s">
        <v>54</v>
      </c>
      <c r="BO5" s="295" t="s">
        <v>55</v>
      </c>
      <c r="BP5" s="295" t="s">
        <v>56</v>
      </c>
      <c r="BQ5" s="295" t="s">
        <v>57</v>
      </c>
      <c r="BR5" s="295" t="s">
        <v>58</v>
      </c>
      <c r="BS5" s="295" t="s">
        <v>59</v>
      </c>
      <c r="BT5" s="295" t="s">
        <v>60</v>
      </c>
      <c r="BU5" s="298" t="s">
        <v>61</v>
      </c>
    </row>
    <row r="6" spans="1:75" s="16" customFormat="1" ht="26.25" customHeight="1" x14ac:dyDescent="0.25">
      <c r="A6" s="397"/>
      <c r="B6" s="393"/>
      <c r="C6" s="393"/>
      <c r="D6" s="393"/>
      <c r="E6" s="393"/>
      <c r="F6" s="393"/>
      <c r="G6" s="394"/>
      <c r="H6" s="394"/>
      <c r="I6" s="394"/>
      <c r="J6" s="394"/>
      <c r="K6" s="394"/>
      <c r="L6" s="395"/>
      <c r="M6" s="394"/>
      <c r="N6" s="394"/>
      <c r="O6" s="394"/>
      <c r="P6" s="394"/>
      <c r="Q6" s="394"/>
      <c r="R6" s="400"/>
      <c r="S6" s="503"/>
      <c r="T6" s="400"/>
      <c r="U6" s="400"/>
      <c r="V6" s="400"/>
      <c r="W6" s="272"/>
      <c r="X6" s="290"/>
      <c r="Y6" s="272"/>
      <c r="Z6" s="272"/>
      <c r="AA6" s="272"/>
      <c r="AB6" s="272"/>
      <c r="AC6" s="272"/>
      <c r="AD6" s="272"/>
      <c r="AE6" s="272"/>
      <c r="AF6" s="290"/>
      <c r="AG6" s="17" t="s">
        <v>62</v>
      </c>
      <c r="AH6" s="17" t="s">
        <v>63</v>
      </c>
      <c r="AI6" s="17" t="s">
        <v>64</v>
      </c>
      <c r="AJ6" s="17" t="s">
        <v>65</v>
      </c>
      <c r="AK6" s="17" t="s">
        <v>64</v>
      </c>
      <c r="AL6" s="17" t="s">
        <v>63</v>
      </c>
      <c r="AM6" s="17" t="s">
        <v>66</v>
      </c>
      <c r="AN6" s="17" t="s">
        <v>67</v>
      </c>
      <c r="AO6" s="17" t="s">
        <v>68</v>
      </c>
      <c r="AP6" s="17" t="s">
        <v>69</v>
      </c>
      <c r="AQ6" s="17" t="s">
        <v>70</v>
      </c>
      <c r="AR6" s="17" t="s">
        <v>71</v>
      </c>
      <c r="AS6" s="17" t="s">
        <v>72</v>
      </c>
      <c r="AT6" s="17" t="s">
        <v>73</v>
      </c>
      <c r="AU6" s="17" t="s">
        <v>74</v>
      </c>
      <c r="AV6" s="17" t="s">
        <v>75</v>
      </c>
      <c r="AW6" s="17" t="s">
        <v>76</v>
      </c>
      <c r="AX6" s="17" t="s">
        <v>74</v>
      </c>
      <c r="AY6" s="17" t="s">
        <v>77</v>
      </c>
      <c r="AZ6" s="17" t="s">
        <v>78</v>
      </c>
      <c r="BA6" s="112" t="s">
        <v>79</v>
      </c>
      <c r="BB6" s="112" t="s">
        <v>80</v>
      </c>
      <c r="BC6" s="112" t="s">
        <v>81</v>
      </c>
      <c r="BD6" s="112" t="s">
        <v>82</v>
      </c>
      <c r="BE6" s="112" t="s">
        <v>83</v>
      </c>
      <c r="BF6" s="112" t="s">
        <v>84</v>
      </c>
      <c r="BG6" s="112" t="s">
        <v>85</v>
      </c>
      <c r="BH6" s="112" t="s">
        <v>86</v>
      </c>
      <c r="BI6" s="296"/>
      <c r="BJ6" s="296"/>
      <c r="BK6" s="296"/>
      <c r="BL6" s="296"/>
      <c r="BM6" s="296"/>
      <c r="BN6" s="296"/>
      <c r="BO6" s="296"/>
      <c r="BP6" s="296"/>
      <c r="BQ6" s="296"/>
      <c r="BR6" s="296"/>
      <c r="BS6" s="296"/>
      <c r="BT6" s="296"/>
      <c r="BU6" s="299"/>
    </row>
    <row r="7" spans="1:75" s="23" customFormat="1" ht="15" hidden="1" customHeight="1" x14ac:dyDescent="0.25">
      <c r="A7" s="300" t="s">
        <v>505</v>
      </c>
      <c r="B7" s="303">
        <v>0.3</v>
      </c>
      <c r="C7" s="355">
        <f>+D7*30%</f>
        <v>3.5999999999999997E-2</v>
      </c>
      <c r="D7" s="306">
        <v>0.12</v>
      </c>
      <c r="E7" s="306" t="s">
        <v>88</v>
      </c>
      <c r="F7" s="309">
        <v>1</v>
      </c>
      <c r="G7" s="309">
        <v>0.25</v>
      </c>
      <c r="H7" s="358" t="s">
        <v>89</v>
      </c>
      <c r="I7" s="314" t="s">
        <v>0</v>
      </c>
      <c r="J7" s="314" t="s">
        <v>495</v>
      </c>
      <c r="K7" s="314" t="s">
        <v>91</v>
      </c>
      <c r="L7" s="314" t="s">
        <v>92</v>
      </c>
      <c r="M7" s="314" t="s">
        <v>93</v>
      </c>
      <c r="N7" s="314" t="s">
        <v>94</v>
      </c>
      <c r="O7" s="314" t="s">
        <v>95</v>
      </c>
      <c r="P7" s="314">
        <v>400</v>
      </c>
      <c r="Q7" s="314">
        <v>400</v>
      </c>
      <c r="R7" s="314">
        <v>10</v>
      </c>
      <c r="S7" s="493">
        <v>10</v>
      </c>
      <c r="T7" s="314">
        <v>50</v>
      </c>
      <c r="U7" s="314">
        <v>90</v>
      </c>
      <c r="V7" s="314">
        <v>400</v>
      </c>
      <c r="W7" s="314">
        <v>400</v>
      </c>
      <c r="X7" s="315">
        <v>0</v>
      </c>
      <c r="Y7" s="114" t="s">
        <v>96</v>
      </c>
      <c r="Z7" s="115">
        <v>0</v>
      </c>
      <c r="AA7" s="114">
        <v>15</v>
      </c>
      <c r="AB7" s="114" t="s">
        <v>97</v>
      </c>
      <c r="AC7" s="21">
        <v>43831</v>
      </c>
      <c r="AD7" s="21">
        <v>44196</v>
      </c>
      <c r="AE7" s="114" t="s">
        <v>98</v>
      </c>
      <c r="AF7" s="114" t="s">
        <v>99</v>
      </c>
      <c r="AG7" s="114" t="s">
        <v>100</v>
      </c>
      <c r="AH7" s="114"/>
      <c r="AI7" s="114" t="s">
        <v>100</v>
      </c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 t="s">
        <v>100</v>
      </c>
      <c r="AX7" s="114"/>
      <c r="AY7" s="114" t="s">
        <v>100</v>
      </c>
      <c r="AZ7" s="114"/>
      <c r="BA7" s="114" t="s">
        <v>100</v>
      </c>
      <c r="BB7" s="114" t="s">
        <v>100</v>
      </c>
      <c r="BC7" s="114" t="s">
        <v>100</v>
      </c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22"/>
    </row>
    <row r="8" spans="1:75" s="23" customFormat="1" ht="17.25" hidden="1" customHeight="1" x14ac:dyDescent="0.25">
      <c r="A8" s="301"/>
      <c r="B8" s="304"/>
      <c r="C8" s="356"/>
      <c r="D8" s="307"/>
      <c r="E8" s="307"/>
      <c r="F8" s="310"/>
      <c r="G8" s="312"/>
      <c r="H8" s="312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493"/>
      <c r="T8" s="314"/>
      <c r="U8" s="314"/>
      <c r="V8" s="314"/>
      <c r="W8" s="314"/>
      <c r="X8" s="315"/>
      <c r="Y8" s="114" t="s">
        <v>101</v>
      </c>
      <c r="Z8" s="115">
        <v>0</v>
      </c>
      <c r="AA8" s="114">
        <v>25</v>
      </c>
      <c r="AB8" s="114" t="s">
        <v>102</v>
      </c>
      <c r="AC8" s="21">
        <v>43831</v>
      </c>
      <c r="AD8" s="21">
        <v>44196</v>
      </c>
      <c r="AE8" s="114" t="s">
        <v>103</v>
      </c>
      <c r="AF8" s="114" t="s">
        <v>99</v>
      </c>
      <c r="AG8" s="114" t="s">
        <v>100</v>
      </c>
      <c r="AH8" s="114"/>
      <c r="AI8" s="114" t="s">
        <v>100</v>
      </c>
      <c r="AJ8" s="114"/>
      <c r="AK8" s="114"/>
      <c r="AL8" s="114"/>
      <c r="AM8" s="114"/>
      <c r="AN8" s="114"/>
      <c r="AO8" s="114"/>
      <c r="AP8" s="114"/>
      <c r="AQ8" s="114"/>
      <c r="AR8" s="114" t="s">
        <v>100</v>
      </c>
      <c r="AS8" s="114" t="s">
        <v>100</v>
      </c>
      <c r="AT8" s="114"/>
      <c r="AU8" s="114" t="s">
        <v>100</v>
      </c>
      <c r="AV8" s="114"/>
      <c r="AW8" s="114" t="s">
        <v>100</v>
      </c>
      <c r="AX8" s="114" t="s">
        <v>100</v>
      </c>
      <c r="AY8" s="114" t="s">
        <v>100</v>
      </c>
      <c r="AZ8" s="114"/>
      <c r="BA8" s="114" t="s">
        <v>100</v>
      </c>
      <c r="BB8" s="114" t="s">
        <v>100</v>
      </c>
      <c r="BC8" s="114" t="s">
        <v>100</v>
      </c>
      <c r="BD8" s="114" t="s">
        <v>100</v>
      </c>
      <c r="BE8" s="114"/>
      <c r="BF8" s="114"/>
      <c r="BG8" s="114"/>
      <c r="BH8" s="114" t="s">
        <v>100</v>
      </c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22"/>
    </row>
    <row r="9" spans="1:75" s="23" customFormat="1" ht="23.25" hidden="1" customHeight="1" x14ac:dyDescent="0.25">
      <c r="A9" s="301"/>
      <c r="B9" s="304"/>
      <c r="C9" s="356"/>
      <c r="D9" s="307"/>
      <c r="E9" s="307"/>
      <c r="F9" s="310"/>
      <c r="G9" s="312"/>
      <c r="H9" s="312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493"/>
      <c r="T9" s="314"/>
      <c r="U9" s="314"/>
      <c r="V9" s="314"/>
      <c r="W9" s="314"/>
      <c r="X9" s="315"/>
      <c r="Y9" s="114" t="s">
        <v>104</v>
      </c>
      <c r="Z9" s="115">
        <v>0</v>
      </c>
      <c r="AA9" s="114">
        <v>30</v>
      </c>
      <c r="AB9" s="114" t="s">
        <v>105</v>
      </c>
      <c r="AC9" s="21">
        <v>43831</v>
      </c>
      <c r="AD9" s="21">
        <v>44196</v>
      </c>
      <c r="AE9" s="114" t="s">
        <v>103</v>
      </c>
      <c r="AF9" s="114" t="s">
        <v>99</v>
      </c>
      <c r="AG9" s="114" t="s">
        <v>100</v>
      </c>
      <c r="AH9" s="114"/>
      <c r="AI9" s="114" t="s">
        <v>100</v>
      </c>
      <c r="AJ9" s="114"/>
      <c r="AK9" s="114"/>
      <c r="AL9" s="114"/>
      <c r="AM9" s="114" t="s">
        <v>100</v>
      </c>
      <c r="AN9" s="114"/>
      <c r="AO9" s="114"/>
      <c r="AP9" s="114"/>
      <c r="AQ9" s="114"/>
      <c r="AR9" s="114" t="s">
        <v>100</v>
      </c>
      <c r="AS9" s="114" t="s">
        <v>100</v>
      </c>
      <c r="AT9" s="114"/>
      <c r="AU9" s="114" t="s">
        <v>100</v>
      </c>
      <c r="AV9" s="114"/>
      <c r="AW9" s="114" t="s">
        <v>100</v>
      </c>
      <c r="AX9" s="114" t="s">
        <v>100</v>
      </c>
      <c r="AY9" s="114" t="s">
        <v>100</v>
      </c>
      <c r="AZ9" s="114"/>
      <c r="BA9" s="114" t="s">
        <v>100</v>
      </c>
      <c r="BB9" s="114" t="s">
        <v>100</v>
      </c>
      <c r="BC9" s="114" t="s">
        <v>100</v>
      </c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22"/>
    </row>
    <row r="10" spans="1:75" s="23" customFormat="1" ht="1.5" hidden="1" customHeight="1" x14ac:dyDescent="0.25">
      <c r="A10" s="301"/>
      <c r="B10" s="304"/>
      <c r="C10" s="357"/>
      <c r="D10" s="308"/>
      <c r="E10" s="307"/>
      <c r="F10" s="310"/>
      <c r="G10" s="312"/>
      <c r="H10" s="312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493"/>
      <c r="T10" s="314"/>
      <c r="U10" s="314"/>
      <c r="V10" s="314"/>
      <c r="W10" s="314"/>
      <c r="X10" s="315"/>
      <c r="Y10" s="114" t="s">
        <v>106</v>
      </c>
      <c r="Z10" s="115">
        <v>0</v>
      </c>
      <c r="AA10" s="114">
        <v>30</v>
      </c>
      <c r="AB10" s="114" t="s">
        <v>107</v>
      </c>
      <c r="AC10" s="21">
        <v>44013</v>
      </c>
      <c r="AD10" s="21">
        <v>44196</v>
      </c>
      <c r="AE10" s="114" t="s">
        <v>108</v>
      </c>
      <c r="AF10" s="114" t="s">
        <v>99</v>
      </c>
      <c r="AG10" s="114" t="s">
        <v>100</v>
      </c>
      <c r="AH10" s="114"/>
      <c r="AI10" s="114" t="s">
        <v>100</v>
      </c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 t="s">
        <v>100</v>
      </c>
      <c r="AX10" s="114"/>
      <c r="AY10" s="114"/>
      <c r="AZ10" s="114"/>
      <c r="BA10" s="114" t="s">
        <v>100</v>
      </c>
      <c r="BB10" s="114" t="s">
        <v>100</v>
      </c>
      <c r="BC10" s="114" t="s">
        <v>100</v>
      </c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22"/>
    </row>
    <row r="11" spans="1:75" s="23" customFormat="1" ht="42.75" hidden="1" customHeight="1" x14ac:dyDescent="0.25">
      <c r="A11" s="301"/>
      <c r="B11" s="304"/>
      <c r="C11" s="355">
        <f>+D11*30%</f>
        <v>0.03</v>
      </c>
      <c r="D11" s="316">
        <v>0.1</v>
      </c>
      <c r="E11" s="316" t="s">
        <v>109</v>
      </c>
      <c r="F11" s="310"/>
      <c r="G11" s="312"/>
      <c r="H11" s="312"/>
      <c r="I11" s="314" t="s">
        <v>110</v>
      </c>
      <c r="J11" s="314" t="s">
        <v>496</v>
      </c>
      <c r="K11" s="314" t="s">
        <v>112</v>
      </c>
      <c r="L11" s="314" t="s">
        <v>113</v>
      </c>
      <c r="M11" s="314" t="s">
        <v>114</v>
      </c>
      <c r="N11" s="314" t="s">
        <v>115</v>
      </c>
      <c r="O11" s="314" t="s">
        <v>116</v>
      </c>
      <c r="P11" s="321">
        <v>0.65</v>
      </c>
      <c r="Q11" s="321">
        <v>1</v>
      </c>
      <c r="R11" s="321">
        <v>0.06</v>
      </c>
      <c r="S11" s="499">
        <v>0.06</v>
      </c>
      <c r="T11" s="321">
        <v>0.2</v>
      </c>
      <c r="U11" s="321">
        <v>0.7</v>
      </c>
      <c r="V11" s="321">
        <v>1</v>
      </c>
      <c r="W11" s="321">
        <v>1</v>
      </c>
      <c r="X11" s="315">
        <v>31109000000</v>
      </c>
      <c r="Y11" s="114" t="s">
        <v>117</v>
      </c>
      <c r="Z11" s="115">
        <v>0</v>
      </c>
      <c r="AA11" s="116">
        <v>0.05</v>
      </c>
      <c r="AB11" s="114" t="s">
        <v>118</v>
      </c>
      <c r="AC11" s="21">
        <v>43891</v>
      </c>
      <c r="AD11" s="21">
        <v>44043</v>
      </c>
      <c r="AE11" s="114" t="s">
        <v>119</v>
      </c>
      <c r="AF11" s="114" t="s">
        <v>120</v>
      </c>
      <c r="AG11" s="114"/>
      <c r="AH11" s="114"/>
      <c r="AI11" s="114"/>
      <c r="AJ11" s="114"/>
      <c r="AK11" s="114"/>
      <c r="AL11" s="114"/>
      <c r="AM11" s="114" t="s">
        <v>100</v>
      </c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114"/>
      <c r="BM11" s="25"/>
      <c r="BN11" s="25"/>
      <c r="BO11" s="25"/>
      <c r="BP11" s="25"/>
      <c r="BQ11" s="25"/>
      <c r="BR11" s="25"/>
      <c r="BS11" s="25"/>
      <c r="BT11" s="25"/>
      <c r="BU11" s="25"/>
      <c r="BV11" s="114"/>
      <c r="BW11" s="22"/>
    </row>
    <row r="12" spans="1:75" s="23" customFormat="1" ht="30" hidden="1" customHeight="1" x14ac:dyDescent="0.25">
      <c r="A12" s="301"/>
      <c r="B12" s="304"/>
      <c r="C12" s="356"/>
      <c r="D12" s="316"/>
      <c r="E12" s="316"/>
      <c r="F12" s="310"/>
      <c r="G12" s="312"/>
      <c r="H12" s="312"/>
      <c r="I12" s="314"/>
      <c r="J12" s="314"/>
      <c r="K12" s="314"/>
      <c r="L12" s="314"/>
      <c r="M12" s="314"/>
      <c r="N12" s="314"/>
      <c r="O12" s="314"/>
      <c r="P12" s="321"/>
      <c r="Q12" s="321"/>
      <c r="R12" s="321"/>
      <c r="S12" s="499"/>
      <c r="T12" s="321"/>
      <c r="U12" s="321"/>
      <c r="V12" s="321"/>
      <c r="W12" s="321"/>
      <c r="X12" s="315"/>
      <c r="Y12" s="114" t="s">
        <v>121</v>
      </c>
      <c r="Z12" s="115">
        <v>0</v>
      </c>
      <c r="AA12" s="116">
        <v>0.3</v>
      </c>
      <c r="AB12" s="114" t="s">
        <v>122</v>
      </c>
      <c r="AC12" s="21">
        <v>43831</v>
      </c>
      <c r="AD12" s="21">
        <v>44135</v>
      </c>
      <c r="AE12" s="114" t="s">
        <v>123</v>
      </c>
      <c r="AF12" s="114" t="s">
        <v>124</v>
      </c>
      <c r="AG12" s="114" t="s">
        <v>100</v>
      </c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 t="s">
        <v>100</v>
      </c>
      <c r="AV12" s="114"/>
      <c r="AW12" s="114"/>
      <c r="AX12" s="114" t="s">
        <v>100</v>
      </c>
      <c r="AY12" s="114"/>
      <c r="AZ12" s="114" t="s">
        <v>100</v>
      </c>
      <c r="BA12" s="25"/>
      <c r="BB12" s="25"/>
      <c r="BC12" s="25"/>
      <c r="BD12" s="25"/>
      <c r="BE12" s="25"/>
      <c r="BF12" s="25"/>
      <c r="BG12" s="25"/>
      <c r="BH12" s="114" t="s">
        <v>100</v>
      </c>
      <c r="BI12" s="25"/>
      <c r="BJ12" s="25"/>
      <c r="BK12" s="25"/>
      <c r="BL12" s="114" t="s">
        <v>100</v>
      </c>
      <c r="BM12" s="25"/>
      <c r="BN12" s="25"/>
      <c r="BO12" s="25"/>
      <c r="BP12" s="25"/>
      <c r="BQ12" s="25"/>
      <c r="BR12" s="25"/>
      <c r="BS12" s="25"/>
      <c r="BT12" s="25"/>
      <c r="BU12" s="25"/>
      <c r="BV12" s="114"/>
      <c r="BW12" s="22"/>
    </row>
    <row r="13" spans="1:75" s="23" customFormat="1" ht="42.75" hidden="1" customHeight="1" x14ac:dyDescent="0.25">
      <c r="A13" s="301"/>
      <c r="B13" s="304"/>
      <c r="C13" s="356"/>
      <c r="D13" s="316"/>
      <c r="E13" s="316"/>
      <c r="F13" s="310"/>
      <c r="G13" s="312"/>
      <c r="H13" s="312"/>
      <c r="I13" s="314"/>
      <c r="J13" s="314"/>
      <c r="K13" s="314"/>
      <c r="L13" s="314"/>
      <c r="M13" s="314"/>
      <c r="N13" s="314"/>
      <c r="O13" s="314"/>
      <c r="P13" s="321"/>
      <c r="Q13" s="321"/>
      <c r="R13" s="321"/>
      <c r="S13" s="499"/>
      <c r="T13" s="321"/>
      <c r="U13" s="321"/>
      <c r="V13" s="321"/>
      <c r="W13" s="321"/>
      <c r="X13" s="315"/>
      <c r="Y13" s="114" t="s">
        <v>125</v>
      </c>
      <c r="Z13" s="115">
        <v>0</v>
      </c>
      <c r="AA13" s="116">
        <v>0.6</v>
      </c>
      <c r="AB13" s="114" t="s">
        <v>126</v>
      </c>
      <c r="AC13" s="21">
        <v>43831</v>
      </c>
      <c r="AD13" s="21">
        <v>44176</v>
      </c>
      <c r="AE13" s="114" t="s">
        <v>119</v>
      </c>
      <c r="AF13" s="114" t="s">
        <v>127</v>
      </c>
      <c r="AG13" s="114" t="s">
        <v>100</v>
      </c>
      <c r="AH13" s="114" t="s">
        <v>100</v>
      </c>
      <c r="AI13" s="114"/>
      <c r="AJ13" s="114"/>
      <c r="AK13" s="114"/>
      <c r="AL13" s="114" t="s">
        <v>100</v>
      </c>
      <c r="AM13" s="114"/>
      <c r="AN13" s="114"/>
      <c r="AO13" s="114"/>
      <c r="AP13" s="114"/>
      <c r="AQ13" s="114"/>
      <c r="AR13" s="114"/>
      <c r="AS13" s="114"/>
      <c r="AT13" s="114"/>
      <c r="AU13" s="114" t="s">
        <v>100</v>
      </c>
      <c r="AV13" s="114"/>
      <c r="AW13" s="114" t="s">
        <v>100</v>
      </c>
      <c r="AX13" s="114" t="s">
        <v>100</v>
      </c>
      <c r="AY13" s="114"/>
      <c r="AZ13" s="114" t="s">
        <v>100</v>
      </c>
      <c r="BA13" s="25"/>
      <c r="BB13" s="114" t="s">
        <v>100</v>
      </c>
      <c r="BC13" s="25"/>
      <c r="BD13" s="25"/>
      <c r="BE13" s="25"/>
      <c r="BF13" s="114"/>
      <c r="BG13" s="114"/>
      <c r="BH13" s="114" t="s">
        <v>100</v>
      </c>
      <c r="BI13" s="114"/>
      <c r="BJ13" s="114"/>
      <c r="BK13" s="114"/>
      <c r="BL13" s="114" t="s">
        <v>100</v>
      </c>
      <c r="BM13" s="114"/>
      <c r="BN13" s="25"/>
      <c r="BO13" s="25"/>
      <c r="BP13" s="25"/>
      <c r="BQ13" s="25"/>
      <c r="BR13" s="25"/>
      <c r="BS13" s="25"/>
      <c r="BT13" s="25"/>
      <c r="BU13" s="25"/>
      <c r="BV13" s="114"/>
      <c r="BW13" s="22"/>
    </row>
    <row r="14" spans="1:75" s="23" customFormat="1" ht="6" hidden="1" customHeight="1" x14ac:dyDescent="0.25">
      <c r="A14" s="301"/>
      <c r="B14" s="304"/>
      <c r="C14" s="357"/>
      <c r="D14" s="316"/>
      <c r="E14" s="316"/>
      <c r="F14" s="310"/>
      <c r="G14" s="312"/>
      <c r="H14" s="359"/>
      <c r="I14" s="314"/>
      <c r="J14" s="314"/>
      <c r="K14" s="314"/>
      <c r="L14" s="314"/>
      <c r="M14" s="314"/>
      <c r="N14" s="314"/>
      <c r="O14" s="314"/>
      <c r="P14" s="321"/>
      <c r="Q14" s="321"/>
      <c r="R14" s="321"/>
      <c r="S14" s="499"/>
      <c r="T14" s="321"/>
      <c r="U14" s="321"/>
      <c r="V14" s="321"/>
      <c r="W14" s="321"/>
      <c r="X14" s="315"/>
      <c r="Y14" s="114" t="s">
        <v>128</v>
      </c>
      <c r="Z14" s="115">
        <v>0</v>
      </c>
      <c r="AA14" s="116">
        <v>0.05</v>
      </c>
      <c r="AB14" s="114" t="s">
        <v>129</v>
      </c>
      <c r="AC14" s="21">
        <v>43831</v>
      </c>
      <c r="AD14" s="21">
        <v>44196</v>
      </c>
      <c r="AE14" s="114" t="s">
        <v>119</v>
      </c>
      <c r="AF14" s="114" t="s">
        <v>130</v>
      </c>
      <c r="AG14" s="114"/>
      <c r="AH14" s="114" t="s">
        <v>100</v>
      </c>
      <c r="AI14" s="114" t="s">
        <v>100</v>
      </c>
      <c r="AJ14" s="114"/>
      <c r="AK14" s="114" t="s">
        <v>100</v>
      </c>
      <c r="AL14" s="114" t="s">
        <v>100</v>
      </c>
      <c r="AM14" s="114"/>
      <c r="AN14" s="114"/>
      <c r="AO14" s="114"/>
      <c r="AP14" s="114"/>
      <c r="AQ14" s="114"/>
      <c r="AR14" s="114"/>
      <c r="AS14" s="114"/>
      <c r="AT14" s="114"/>
      <c r="AU14" s="114" t="s">
        <v>100</v>
      </c>
      <c r="AV14" s="114" t="s">
        <v>100</v>
      </c>
      <c r="AW14" s="114"/>
      <c r="AX14" s="114" t="s">
        <v>100</v>
      </c>
      <c r="AY14" s="114"/>
      <c r="AZ14" s="114"/>
      <c r="BA14" s="25"/>
      <c r="BB14" s="25"/>
      <c r="BC14" s="25"/>
      <c r="BD14" s="25"/>
      <c r="BE14" s="25"/>
      <c r="BF14" s="114" t="s">
        <v>100</v>
      </c>
      <c r="BG14" s="25"/>
      <c r="BH14" s="114" t="s">
        <v>100</v>
      </c>
      <c r="BI14" s="25"/>
      <c r="BJ14" s="25"/>
      <c r="BK14" s="25"/>
      <c r="BL14" s="114"/>
      <c r="BM14" s="25"/>
      <c r="BN14" s="25"/>
      <c r="BO14" s="25"/>
      <c r="BP14" s="25"/>
      <c r="BQ14" s="25"/>
      <c r="BR14" s="25"/>
      <c r="BS14" s="25"/>
      <c r="BT14" s="25"/>
      <c r="BU14" s="25"/>
      <c r="BV14" s="114"/>
      <c r="BW14" s="22"/>
    </row>
    <row r="15" spans="1:75" s="23" customFormat="1" ht="56.25" hidden="1" customHeight="1" x14ac:dyDescent="0.25">
      <c r="A15" s="301"/>
      <c r="B15" s="304"/>
      <c r="C15" s="327">
        <f>+D15*30%</f>
        <v>0.03</v>
      </c>
      <c r="D15" s="316">
        <v>0.1</v>
      </c>
      <c r="E15" s="316" t="s">
        <v>131</v>
      </c>
      <c r="F15" s="310"/>
      <c r="G15" s="312"/>
      <c r="H15" s="358" t="s">
        <v>132</v>
      </c>
      <c r="I15" s="314" t="s">
        <v>133</v>
      </c>
      <c r="J15" s="314" t="s">
        <v>501</v>
      </c>
      <c r="K15" s="314" t="s">
        <v>135</v>
      </c>
      <c r="L15" s="314" t="s">
        <v>136</v>
      </c>
      <c r="M15" s="314" t="s">
        <v>506</v>
      </c>
      <c r="N15" s="314" t="s">
        <v>138</v>
      </c>
      <c r="O15" s="314" t="s">
        <v>138</v>
      </c>
      <c r="P15" s="314">
        <v>0</v>
      </c>
      <c r="Q15" s="314">
        <v>1</v>
      </c>
      <c r="R15" s="314">
        <v>0</v>
      </c>
      <c r="S15" s="493">
        <v>0</v>
      </c>
      <c r="T15" s="314">
        <v>0</v>
      </c>
      <c r="U15" s="314">
        <v>1</v>
      </c>
      <c r="V15" s="314">
        <v>1</v>
      </c>
      <c r="W15" s="314">
        <v>1</v>
      </c>
      <c r="X15" s="315">
        <v>0</v>
      </c>
      <c r="Y15" s="114" t="s">
        <v>139</v>
      </c>
      <c r="Z15" s="115">
        <v>0</v>
      </c>
      <c r="AA15" s="116">
        <v>0.7</v>
      </c>
      <c r="AB15" s="114" t="s">
        <v>140</v>
      </c>
      <c r="AC15" s="21">
        <v>43831</v>
      </c>
      <c r="AD15" s="21">
        <v>44104</v>
      </c>
      <c r="AE15" s="114" t="s">
        <v>487</v>
      </c>
      <c r="AF15" s="114" t="s">
        <v>142</v>
      </c>
      <c r="AG15" s="114" t="s">
        <v>143</v>
      </c>
      <c r="AH15" s="114"/>
      <c r="AI15" s="114"/>
      <c r="AJ15" s="114" t="s">
        <v>143</v>
      </c>
      <c r="AK15" s="114" t="s">
        <v>143</v>
      </c>
      <c r="AL15" s="114"/>
      <c r="AM15" s="114" t="s">
        <v>143</v>
      </c>
      <c r="AN15" s="114" t="s">
        <v>143</v>
      </c>
      <c r="AO15" s="114"/>
      <c r="AP15" s="114"/>
      <c r="AQ15" s="114"/>
      <c r="AR15" s="114" t="s">
        <v>143</v>
      </c>
      <c r="AS15" s="114" t="s">
        <v>143</v>
      </c>
      <c r="AT15" s="114" t="s">
        <v>143</v>
      </c>
      <c r="AU15" s="114" t="s">
        <v>143</v>
      </c>
      <c r="AV15" s="114"/>
      <c r="AW15" s="114" t="s">
        <v>143</v>
      </c>
      <c r="AX15" s="114"/>
      <c r="AY15" s="114" t="s">
        <v>143</v>
      </c>
      <c r="AZ15" s="114"/>
      <c r="BA15" s="26" t="s">
        <v>143</v>
      </c>
      <c r="BB15" s="26"/>
      <c r="BC15" s="26" t="s">
        <v>143</v>
      </c>
      <c r="BD15" s="26"/>
      <c r="BE15" s="26"/>
      <c r="BF15" s="26"/>
      <c r="BG15" s="26" t="s">
        <v>143</v>
      </c>
      <c r="BH15" s="26" t="s">
        <v>143</v>
      </c>
      <c r="BI15" s="26" t="s">
        <v>143</v>
      </c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114"/>
      <c r="BW15" s="22"/>
    </row>
    <row r="16" spans="1:75" s="23" customFormat="1" ht="43.5" hidden="1" customHeight="1" x14ac:dyDescent="0.25">
      <c r="A16" s="301"/>
      <c r="B16" s="304"/>
      <c r="C16" s="327"/>
      <c r="D16" s="316"/>
      <c r="E16" s="316"/>
      <c r="F16" s="310"/>
      <c r="G16" s="312"/>
      <c r="H16" s="312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493"/>
      <c r="T16" s="314"/>
      <c r="U16" s="314"/>
      <c r="V16" s="314"/>
      <c r="W16" s="314"/>
      <c r="X16" s="315"/>
      <c r="Y16" s="114" t="s">
        <v>144</v>
      </c>
      <c r="Z16" s="115">
        <v>0</v>
      </c>
      <c r="AA16" s="116">
        <v>0.3</v>
      </c>
      <c r="AB16" s="114" t="s">
        <v>145</v>
      </c>
      <c r="AC16" s="21">
        <v>44105</v>
      </c>
      <c r="AD16" s="21">
        <v>44196</v>
      </c>
      <c r="AE16" s="114" t="s">
        <v>487</v>
      </c>
      <c r="AF16" s="114" t="s">
        <v>142</v>
      </c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22"/>
    </row>
    <row r="17" spans="1:75" s="23" customFormat="1" ht="42.75" hidden="1" customHeight="1" x14ac:dyDescent="0.25">
      <c r="A17" s="301"/>
      <c r="B17" s="304"/>
      <c r="C17" s="355">
        <f>+D17*30%</f>
        <v>0.03</v>
      </c>
      <c r="D17" s="306">
        <v>0.1</v>
      </c>
      <c r="E17" s="316" t="s">
        <v>146</v>
      </c>
      <c r="F17" s="310"/>
      <c r="G17" s="312"/>
      <c r="H17" s="312"/>
      <c r="I17" s="314" t="s">
        <v>147</v>
      </c>
      <c r="J17" s="314" t="s">
        <v>495</v>
      </c>
      <c r="K17" s="314" t="s">
        <v>148</v>
      </c>
      <c r="L17" s="314" t="s">
        <v>92</v>
      </c>
      <c r="M17" s="314" t="s">
        <v>149</v>
      </c>
      <c r="N17" s="314" t="s">
        <v>150</v>
      </c>
      <c r="O17" s="314" t="s">
        <v>138</v>
      </c>
      <c r="P17" s="314">
        <v>3</v>
      </c>
      <c r="Q17" s="314">
        <v>3</v>
      </c>
      <c r="R17" s="314">
        <v>0</v>
      </c>
      <c r="S17" s="493">
        <v>0</v>
      </c>
      <c r="T17" s="314">
        <v>0</v>
      </c>
      <c r="U17" s="314">
        <v>1</v>
      </c>
      <c r="V17" s="314">
        <v>3</v>
      </c>
      <c r="W17" s="314">
        <v>3</v>
      </c>
      <c r="X17" s="315"/>
      <c r="Y17" s="114" t="s">
        <v>151</v>
      </c>
      <c r="Z17" s="115">
        <v>0</v>
      </c>
      <c r="AA17" s="114">
        <v>40</v>
      </c>
      <c r="AB17" s="114" t="s">
        <v>152</v>
      </c>
      <c r="AC17" s="21">
        <v>44105</v>
      </c>
      <c r="AD17" s="21">
        <v>44196</v>
      </c>
      <c r="AE17" s="114" t="s">
        <v>108</v>
      </c>
      <c r="AF17" s="114" t="s">
        <v>99</v>
      </c>
      <c r="AG17" s="114" t="s">
        <v>100</v>
      </c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26"/>
      <c r="BB17" s="26"/>
      <c r="BC17" s="26" t="s">
        <v>100</v>
      </c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114"/>
      <c r="BW17" s="22"/>
    </row>
    <row r="18" spans="1:75" s="23" customFormat="1" ht="6.75" hidden="1" customHeight="1" x14ac:dyDescent="0.25">
      <c r="A18" s="301"/>
      <c r="B18" s="304"/>
      <c r="C18" s="356"/>
      <c r="D18" s="307"/>
      <c r="E18" s="316"/>
      <c r="F18" s="310"/>
      <c r="G18" s="312"/>
      <c r="H18" s="312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493"/>
      <c r="T18" s="314"/>
      <c r="U18" s="314"/>
      <c r="V18" s="314"/>
      <c r="W18" s="314"/>
      <c r="X18" s="315"/>
      <c r="Y18" s="114" t="s">
        <v>153</v>
      </c>
      <c r="Z18" s="115">
        <v>0</v>
      </c>
      <c r="AA18" s="114">
        <v>20</v>
      </c>
      <c r="AB18" s="114" t="s">
        <v>154</v>
      </c>
      <c r="AC18" s="21">
        <v>43831</v>
      </c>
      <c r="AD18" s="21">
        <v>44196</v>
      </c>
      <c r="AE18" s="114" t="s">
        <v>155</v>
      </c>
      <c r="AF18" s="114" t="s">
        <v>99</v>
      </c>
      <c r="AG18" s="114" t="s">
        <v>100</v>
      </c>
      <c r="AH18" s="114"/>
      <c r="AI18" s="114" t="s">
        <v>100</v>
      </c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 t="s">
        <v>100</v>
      </c>
      <c r="AX18" s="114"/>
      <c r="AY18" s="114"/>
      <c r="AZ18" s="114"/>
      <c r="BA18" s="26"/>
      <c r="BB18" s="26"/>
      <c r="BC18" s="26" t="s">
        <v>100</v>
      </c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114"/>
      <c r="BW18" s="22"/>
    </row>
    <row r="19" spans="1:75" s="23" customFormat="1" ht="42.75" hidden="1" customHeight="1" x14ac:dyDescent="0.25">
      <c r="A19" s="301"/>
      <c r="B19" s="304"/>
      <c r="C19" s="357"/>
      <c r="D19" s="308"/>
      <c r="E19" s="316"/>
      <c r="F19" s="310"/>
      <c r="G19" s="312"/>
      <c r="H19" s="359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493"/>
      <c r="T19" s="314"/>
      <c r="U19" s="314"/>
      <c r="V19" s="314"/>
      <c r="W19" s="314"/>
      <c r="X19" s="315"/>
      <c r="Y19" s="114" t="s">
        <v>156</v>
      </c>
      <c r="Z19" s="115">
        <v>0</v>
      </c>
      <c r="AA19" s="114">
        <v>40</v>
      </c>
      <c r="AB19" s="114" t="s">
        <v>157</v>
      </c>
      <c r="AC19" s="21">
        <v>43831</v>
      </c>
      <c r="AD19" s="21">
        <v>44196</v>
      </c>
      <c r="AE19" s="114" t="s">
        <v>158</v>
      </c>
      <c r="AF19" s="114" t="s">
        <v>99</v>
      </c>
      <c r="AG19" s="114" t="s">
        <v>100</v>
      </c>
      <c r="AH19" s="114"/>
      <c r="AI19" s="114" t="s">
        <v>100</v>
      </c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26" t="s">
        <v>100</v>
      </c>
      <c r="BB19" s="26" t="s">
        <v>100</v>
      </c>
      <c r="BC19" s="26" t="s">
        <v>100</v>
      </c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114"/>
      <c r="BW19" s="22"/>
    </row>
    <row r="20" spans="1:75" s="23" customFormat="1" ht="42.75" hidden="1" customHeight="1" x14ac:dyDescent="0.25">
      <c r="A20" s="301"/>
      <c r="B20" s="304"/>
      <c r="C20" s="355">
        <f>+D20*30%</f>
        <v>3.5999999999999997E-2</v>
      </c>
      <c r="D20" s="306">
        <v>0.12</v>
      </c>
      <c r="E20" s="316" t="s">
        <v>159</v>
      </c>
      <c r="F20" s="310"/>
      <c r="G20" s="312"/>
      <c r="H20" s="312" t="s">
        <v>160</v>
      </c>
      <c r="I20" s="314" t="s">
        <v>161</v>
      </c>
      <c r="J20" s="314" t="s">
        <v>496</v>
      </c>
      <c r="K20" s="314" t="s">
        <v>162</v>
      </c>
      <c r="L20" s="314" t="s">
        <v>163</v>
      </c>
      <c r="M20" s="314" t="s">
        <v>164</v>
      </c>
      <c r="N20" s="314" t="s">
        <v>165</v>
      </c>
      <c r="O20" s="314" t="s">
        <v>138</v>
      </c>
      <c r="P20" s="314">
        <v>20</v>
      </c>
      <c r="Q20" s="314">
        <v>23</v>
      </c>
      <c r="R20" s="314">
        <v>3</v>
      </c>
      <c r="S20" s="493">
        <v>3</v>
      </c>
      <c r="T20" s="314">
        <v>9</v>
      </c>
      <c r="U20" s="314">
        <v>16</v>
      </c>
      <c r="V20" s="314">
        <v>23</v>
      </c>
      <c r="W20" s="314">
        <v>23</v>
      </c>
      <c r="X20" s="315"/>
      <c r="Y20" s="114" t="s">
        <v>166</v>
      </c>
      <c r="Z20" s="115">
        <v>0</v>
      </c>
      <c r="AA20" s="116">
        <v>0.1</v>
      </c>
      <c r="AB20" s="21" t="s">
        <v>167</v>
      </c>
      <c r="AC20" s="21">
        <v>43862</v>
      </c>
      <c r="AD20" s="21">
        <v>44012</v>
      </c>
      <c r="AE20" s="114" t="s">
        <v>119</v>
      </c>
      <c r="AF20" s="114" t="s">
        <v>168</v>
      </c>
      <c r="AG20" s="114"/>
      <c r="AH20" s="114"/>
      <c r="AI20" s="114"/>
      <c r="AJ20" s="114"/>
      <c r="AK20" s="114"/>
      <c r="AL20" s="114"/>
      <c r="AM20" s="114" t="s">
        <v>143</v>
      </c>
      <c r="AN20" s="114"/>
      <c r="AO20" s="114"/>
      <c r="AP20" s="114"/>
      <c r="AQ20" s="114"/>
      <c r="AR20" s="114" t="s">
        <v>143</v>
      </c>
      <c r="AS20" s="114"/>
      <c r="AT20" s="114"/>
      <c r="AU20" s="114" t="s">
        <v>143</v>
      </c>
      <c r="AV20" s="114"/>
      <c r="AW20" s="114"/>
      <c r="AX20" s="114" t="s">
        <v>143</v>
      </c>
      <c r="AY20" s="114"/>
      <c r="AZ20" s="114"/>
      <c r="BA20" s="114"/>
      <c r="BB20" s="114"/>
      <c r="BC20" s="114" t="s">
        <v>143</v>
      </c>
      <c r="BD20" s="114"/>
      <c r="BE20" s="114"/>
      <c r="BF20" s="114"/>
      <c r="BG20" s="114" t="s">
        <v>143</v>
      </c>
      <c r="BH20" s="114" t="s">
        <v>143</v>
      </c>
      <c r="BI20" s="114"/>
      <c r="BJ20" s="114"/>
      <c r="BK20" s="114"/>
      <c r="BL20" s="114"/>
      <c r="BM20" s="114"/>
      <c r="BN20" s="114"/>
      <c r="BO20" s="114" t="s">
        <v>143</v>
      </c>
      <c r="BP20" s="114"/>
      <c r="BQ20" s="114"/>
      <c r="BR20" s="114"/>
      <c r="BS20" s="114"/>
      <c r="BT20" s="114"/>
      <c r="BU20" s="114"/>
      <c r="BV20" s="114"/>
      <c r="BW20" s="22"/>
    </row>
    <row r="21" spans="1:75" s="23" customFormat="1" ht="12.75" hidden="1" customHeight="1" x14ac:dyDescent="0.25">
      <c r="A21" s="301"/>
      <c r="B21" s="304"/>
      <c r="C21" s="356"/>
      <c r="D21" s="307"/>
      <c r="E21" s="316"/>
      <c r="F21" s="310"/>
      <c r="G21" s="312"/>
      <c r="H21" s="312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493"/>
      <c r="T21" s="314"/>
      <c r="U21" s="314"/>
      <c r="V21" s="314"/>
      <c r="W21" s="314"/>
      <c r="X21" s="315"/>
      <c r="Y21" s="114" t="s">
        <v>169</v>
      </c>
      <c r="Z21" s="115">
        <v>0</v>
      </c>
      <c r="AA21" s="116">
        <v>0.1</v>
      </c>
      <c r="AB21" s="21" t="s">
        <v>170</v>
      </c>
      <c r="AC21" s="21">
        <v>43831</v>
      </c>
      <c r="AD21" s="21">
        <v>44183</v>
      </c>
      <c r="AE21" s="114" t="s">
        <v>119</v>
      </c>
      <c r="AF21" s="114" t="s">
        <v>171</v>
      </c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 t="s">
        <v>143</v>
      </c>
      <c r="AS21" s="114"/>
      <c r="AT21" s="114"/>
      <c r="AU21" s="114" t="s">
        <v>143</v>
      </c>
      <c r="AV21" s="114"/>
      <c r="AW21" s="114"/>
      <c r="AX21" s="114" t="s">
        <v>143</v>
      </c>
      <c r="AY21" s="114"/>
      <c r="AZ21" s="114"/>
      <c r="BA21" s="26"/>
      <c r="BB21" s="26"/>
      <c r="BC21" s="26" t="s">
        <v>143</v>
      </c>
      <c r="BD21" s="26"/>
      <c r="BE21" s="26"/>
      <c r="BF21" s="26"/>
      <c r="BG21" s="26" t="s">
        <v>143</v>
      </c>
      <c r="BH21" s="26" t="s">
        <v>143</v>
      </c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114"/>
      <c r="BW21" s="22"/>
    </row>
    <row r="22" spans="1:75" s="23" customFormat="1" ht="29.25" hidden="1" customHeight="1" x14ac:dyDescent="0.25">
      <c r="A22" s="301"/>
      <c r="B22" s="304"/>
      <c r="C22" s="356"/>
      <c r="D22" s="307"/>
      <c r="E22" s="316"/>
      <c r="F22" s="310"/>
      <c r="G22" s="312"/>
      <c r="H22" s="312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493"/>
      <c r="T22" s="314"/>
      <c r="U22" s="314"/>
      <c r="V22" s="314"/>
      <c r="W22" s="314"/>
      <c r="X22" s="315"/>
      <c r="Y22" s="114" t="s">
        <v>172</v>
      </c>
      <c r="Z22" s="115">
        <v>0</v>
      </c>
      <c r="AA22" s="116">
        <v>0.2</v>
      </c>
      <c r="AB22" s="21" t="s">
        <v>173</v>
      </c>
      <c r="AC22" s="21">
        <v>43831</v>
      </c>
      <c r="AD22" s="21">
        <v>44183</v>
      </c>
      <c r="AE22" s="114" t="s">
        <v>119</v>
      </c>
      <c r="AF22" s="114" t="s">
        <v>171</v>
      </c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 t="s">
        <v>143</v>
      </c>
      <c r="AS22" s="114"/>
      <c r="AT22" s="114"/>
      <c r="AU22" s="114" t="s">
        <v>143</v>
      </c>
      <c r="AV22" s="114"/>
      <c r="AW22" s="114"/>
      <c r="AX22" s="114" t="s">
        <v>143</v>
      </c>
      <c r="AY22" s="114"/>
      <c r="AZ22" s="114"/>
      <c r="BA22" s="114"/>
      <c r="BB22" s="114"/>
      <c r="BC22" s="114" t="s">
        <v>143</v>
      </c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22"/>
    </row>
    <row r="23" spans="1:75" s="23" customFormat="1" ht="7.5" hidden="1" customHeight="1" x14ac:dyDescent="0.25">
      <c r="A23" s="301"/>
      <c r="B23" s="304"/>
      <c r="C23" s="357"/>
      <c r="D23" s="308"/>
      <c r="E23" s="316"/>
      <c r="F23" s="310"/>
      <c r="G23" s="312"/>
      <c r="H23" s="359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493"/>
      <c r="T23" s="314"/>
      <c r="U23" s="314"/>
      <c r="V23" s="314"/>
      <c r="W23" s="314"/>
      <c r="X23" s="315"/>
      <c r="Y23" s="114" t="s">
        <v>174</v>
      </c>
      <c r="Z23" s="115">
        <v>0</v>
      </c>
      <c r="AA23" s="116">
        <v>0.6</v>
      </c>
      <c r="AB23" s="21" t="s">
        <v>175</v>
      </c>
      <c r="AC23" s="21">
        <v>43831</v>
      </c>
      <c r="AD23" s="21">
        <v>44183</v>
      </c>
      <c r="AE23" s="114" t="s">
        <v>119</v>
      </c>
      <c r="AF23" s="114" t="s">
        <v>171</v>
      </c>
      <c r="AG23" s="114"/>
      <c r="AH23" s="114" t="s">
        <v>100</v>
      </c>
      <c r="AI23" s="114"/>
      <c r="AJ23" s="114"/>
      <c r="AK23" s="114"/>
      <c r="AL23" s="114" t="s">
        <v>100</v>
      </c>
      <c r="AM23" s="114"/>
      <c r="AN23" s="114"/>
      <c r="AO23" s="114"/>
      <c r="AP23" s="114"/>
      <c r="AQ23" s="114"/>
      <c r="AR23" s="114" t="s">
        <v>143</v>
      </c>
      <c r="AS23" s="114"/>
      <c r="AT23" s="114"/>
      <c r="AU23" s="114" t="s">
        <v>143</v>
      </c>
      <c r="AV23" s="114"/>
      <c r="AW23" s="114"/>
      <c r="AX23" s="114" t="s">
        <v>143</v>
      </c>
      <c r="AY23" s="114"/>
      <c r="AZ23" s="114"/>
      <c r="BA23" s="114"/>
      <c r="BB23" s="114"/>
      <c r="BC23" s="114" t="s">
        <v>143</v>
      </c>
      <c r="BD23" s="114"/>
      <c r="BE23" s="114"/>
      <c r="BF23" s="114"/>
      <c r="BG23" s="114"/>
      <c r="BH23" s="114" t="s">
        <v>143</v>
      </c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22"/>
    </row>
    <row r="24" spans="1:75" s="23" customFormat="1" ht="33" hidden="1" customHeight="1" x14ac:dyDescent="0.25">
      <c r="A24" s="301"/>
      <c r="B24" s="304"/>
      <c r="C24" s="355">
        <f>+D24*30%</f>
        <v>3.5999999999999997E-2</v>
      </c>
      <c r="D24" s="306">
        <v>0.12</v>
      </c>
      <c r="E24" s="316" t="s">
        <v>176</v>
      </c>
      <c r="F24" s="310"/>
      <c r="G24" s="312"/>
      <c r="H24" s="358" t="s">
        <v>177</v>
      </c>
      <c r="I24" s="314" t="s">
        <v>178</v>
      </c>
      <c r="J24" s="314" t="s">
        <v>495</v>
      </c>
      <c r="K24" s="314" t="s">
        <v>148</v>
      </c>
      <c r="L24" s="314" t="s">
        <v>179</v>
      </c>
      <c r="M24" s="314" t="s">
        <v>180</v>
      </c>
      <c r="N24" s="314" t="s">
        <v>181</v>
      </c>
      <c r="O24" s="314" t="s">
        <v>116</v>
      </c>
      <c r="P24" s="322">
        <v>0.7</v>
      </c>
      <c r="Q24" s="322">
        <v>0.75</v>
      </c>
      <c r="R24" s="322">
        <v>0.75</v>
      </c>
      <c r="S24" s="496">
        <v>0.75</v>
      </c>
      <c r="T24" s="322">
        <v>0.75</v>
      </c>
      <c r="U24" s="322">
        <v>0.75</v>
      </c>
      <c r="V24" s="322">
        <v>0.75</v>
      </c>
      <c r="W24" s="322">
        <v>0.75</v>
      </c>
      <c r="X24" s="315">
        <v>5000000</v>
      </c>
      <c r="Y24" s="114" t="s">
        <v>182</v>
      </c>
      <c r="Z24" s="115">
        <v>0</v>
      </c>
      <c r="AA24" s="114">
        <v>40</v>
      </c>
      <c r="AB24" s="114" t="s">
        <v>183</v>
      </c>
      <c r="AC24" s="21">
        <v>43831</v>
      </c>
      <c r="AD24" s="21">
        <v>44196</v>
      </c>
      <c r="AE24" s="114" t="s">
        <v>184</v>
      </c>
      <c r="AF24" s="114" t="s">
        <v>99</v>
      </c>
      <c r="AG24" s="114" t="s">
        <v>100</v>
      </c>
      <c r="AH24" s="114"/>
      <c r="AI24" s="114" t="s">
        <v>100</v>
      </c>
      <c r="AJ24" s="114"/>
      <c r="AK24" s="114"/>
      <c r="AL24" s="114"/>
      <c r="AM24" s="114" t="s">
        <v>100</v>
      </c>
      <c r="AN24" s="114"/>
      <c r="AO24" s="114"/>
      <c r="AP24" s="114"/>
      <c r="AQ24" s="114"/>
      <c r="AR24" s="114"/>
      <c r="AS24" s="114"/>
      <c r="AT24" s="114"/>
      <c r="AU24" s="114"/>
      <c r="AV24" s="114" t="s">
        <v>100</v>
      </c>
      <c r="AW24" s="114" t="s">
        <v>100</v>
      </c>
      <c r="AX24" s="114"/>
      <c r="AY24" s="114"/>
      <c r="AZ24" s="114"/>
      <c r="BA24" s="114" t="s">
        <v>100</v>
      </c>
      <c r="BB24" s="114" t="s">
        <v>100</v>
      </c>
      <c r="BC24" s="114" t="s">
        <v>100</v>
      </c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22"/>
    </row>
    <row r="25" spans="1:75" s="23" customFormat="1" ht="47.25" hidden="1" customHeight="1" x14ac:dyDescent="0.25">
      <c r="A25" s="301"/>
      <c r="B25" s="304"/>
      <c r="C25" s="356"/>
      <c r="D25" s="307"/>
      <c r="E25" s="316"/>
      <c r="F25" s="310"/>
      <c r="G25" s="312"/>
      <c r="H25" s="312"/>
      <c r="I25" s="314"/>
      <c r="J25" s="314"/>
      <c r="K25" s="314"/>
      <c r="L25" s="314"/>
      <c r="M25" s="314"/>
      <c r="N25" s="314"/>
      <c r="O25" s="314"/>
      <c r="P25" s="322"/>
      <c r="Q25" s="322"/>
      <c r="R25" s="322"/>
      <c r="S25" s="496"/>
      <c r="T25" s="322"/>
      <c r="U25" s="322"/>
      <c r="V25" s="322"/>
      <c r="W25" s="322"/>
      <c r="X25" s="315"/>
      <c r="Y25" s="114" t="s">
        <v>185</v>
      </c>
      <c r="Z25" s="115">
        <v>0</v>
      </c>
      <c r="AA25" s="114">
        <v>20</v>
      </c>
      <c r="AB25" s="114" t="s">
        <v>186</v>
      </c>
      <c r="AC25" s="21">
        <v>44105</v>
      </c>
      <c r="AD25" s="21">
        <v>44196</v>
      </c>
      <c r="AE25" s="114" t="s">
        <v>98</v>
      </c>
      <c r="AF25" s="114" t="s">
        <v>99</v>
      </c>
      <c r="AG25" s="114" t="s">
        <v>100</v>
      </c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 t="s">
        <v>100</v>
      </c>
      <c r="AW25" s="114" t="s">
        <v>100</v>
      </c>
      <c r="AX25" s="114"/>
      <c r="AY25" s="114"/>
      <c r="AZ25" s="114"/>
      <c r="BA25" s="114"/>
      <c r="BB25" s="114"/>
      <c r="BC25" s="114" t="s">
        <v>100</v>
      </c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22"/>
    </row>
    <row r="26" spans="1:75" s="23" customFormat="1" ht="15.75" hidden="1" customHeight="1" x14ac:dyDescent="0.25">
      <c r="A26" s="301"/>
      <c r="B26" s="304"/>
      <c r="C26" s="356"/>
      <c r="D26" s="307"/>
      <c r="E26" s="316"/>
      <c r="F26" s="310"/>
      <c r="G26" s="312"/>
      <c r="H26" s="312"/>
      <c r="I26" s="314"/>
      <c r="J26" s="314"/>
      <c r="K26" s="314"/>
      <c r="L26" s="314"/>
      <c r="M26" s="314"/>
      <c r="N26" s="314"/>
      <c r="O26" s="314"/>
      <c r="P26" s="322"/>
      <c r="Q26" s="322"/>
      <c r="R26" s="322"/>
      <c r="S26" s="496"/>
      <c r="T26" s="322"/>
      <c r="U26" s="322"/>
      <c r="V26" s="322"/>
      <c r="W26" s="322"/>
      <c r="X26" s="315"/>
      <c r="Y26" s="114" t="s">
        <v>187</v>
      </c>
      <c r="Z26" s="115">
        <v>0</v>
      </c>
      <c r="AA26" s="114">
        <v>20</v>
      </c>
      <c r="AB26" s="114" t="s">
        <v>188</v>
      </c>
      <c r="AC26" s="21">
        <v>43922</v>
      </c>
      <c r="AD26" s="21">
        <v>44196</v>
      </c>
      <c r="AE26" s="114" t="s">
        <v>189</v>
      </c>
      <c r="AF26" s="114" t="s">
        <v>99</v>
      </c>
      <c r="AG26" s="114" t="s">
        <v>100</v>
      </c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 t="s">
        <v>100</v>
      </c>
      <c r="AS26" s="114"/>
      <c r="AT26" s="114"/>
      <c r="AU26" s="114"/>
      <c r="AV26" s="114" t="s">
        <v>100</v>
      </c>
      <c r="AW26" s="114" t="s">
        <v>100</v>
      </c>
      <c r="AX26" s="114"/>
      <c r="AY26" s="114"/>
      <c r="AZ26" s="114" t="s">
        <v>100</v>
      </c>
      <c r="BA26" s="114" t="s">
        <v>100</v>
      </c>
      <c r="BB26" s="114" t="s">
        <v>100</v>
      </c>
      <c r="BC26" s="114" t="s">
        <v>100</v>
      </c>
      <c r="BD26" s="114" t="s">
        <v>100</v>
      </c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22"/>
    </row>
    <row r="27" spans="1:75" s="23" customFormat="1" ht="12" hidden="1" customHeight="1" x14ac:dyDescent="0.25">
      <c r="A27" s="301"/>
      <c r="B27" s="304"/>
      <c r="C27" s="357"/>
      <c r="D27" s="308"/>
      <c r="E27" s="316"/>
      <c r="F27" s="310"/>
      <c r="G27" s="312"/>
      <c r="H27" s="312"/>
      <c r="I27" s="314"/>
      <c r="J27" s="314"/>
      <c r="K27" s="314"/>
      <c r="L27" s="314"/>
      <c r="M27" s="314"/>
      <c r="N27" s="314"/>
      <c r="O27" s="314"/>
      <c r="P27" s="322"/>
      <c r="Q27" s="322"/>
      <c r="R27" s="322"/>
      <c r="S27" s="496"/>
      <c r="T27" s="322"/>
      <c r="U27" s="322"/>
      <c r="V27" s="322"/>
      <c r="W27" s="322"/>
      <c r="X27" s="315"/>
      <c r="Y27" s="114" t="s">
        <v>190</v>
      </c>
      <c r="Z27" s="115">
        <v>0</v>
      </c>
      <c r="AA27" s="114">
        <v>20</v>
      </c>
      <c r="AB27" s="114" t="s">
        <v>191</v>
      </c>
      <c r="AC27" s="21">
        <v>44105</v>
      </c>
      <c r="AD27" s="21">
        <v>44196</v>
      </c>
      <c r="AE27" s="114" t="s">
        <v>184</v>
      </c>
      <c r="AF27" s="114" t="s">
        <v>99</v>
      </c>
      <c r="AG27" s="114" t="s">
        <v>100</v>
      </c>
      <c r="AH27" s="114" t="s">
        <v>100</v>
      </c>
      <c r="AI27" s="114" t="s">
        <v>100</v>
      </c>
      <c r="AJ27" s="114"/>
      <c r="AK27" s="114" t="s">
        <v>100</v>
      </c>
      <c r="AL27" s="114"/>
      <c r="AM27" s="114" t="s">
        <v>100</v>
      </c>
      <c r="AN27" s="114"/>
      <c r="AO27" s="114"/>
      <c r="AP27" s="114"/>
      <c r="AQ27" s="114"/>
      <c r="AR27" s="114" t="s">
        <v>100</v>
      </c>
      <c r="AS27" s="114" t="s">
        <v>100</v>
      </c>
      <c r="AT27" s="114"/>
      <c r="AU27" s="114" t="s">
        <v>100</v>
      </c>
      <c r="AV27" s="114" t="s">
        <v>100</v>
      </c>
      <c r="AW27" s="114" t="s">
        <v>100</v>
      </c>
      <c r="AX27" s="114" t="s">
        <v>100</v>
      </c>
      <c r="AY27" s="114" t="s">
        <v>100</v>
      </c>
      <c r="AZ27" s="114"/>
      <c r="BA27" s="114" t="s">
        <v>100</v>
      </c>
      <c r="BB27" s="114" t="s">
        <v>100</v>
      </c>
      <c r="BC27" s="114" t="s">
        <v>100</v>
      </c>
      <c r="BD27" s="114"/>
      <c r="BE27" s="114"/>
      <c r="BF27" s="114" t="s">
        <v>100</v>
      </c>
      <c r="BG27" s="114"/>
      <c r="BH27" s="114" t="s">
        <v>100</v>
      </c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22"/>
    </row>
    <row r="28" spans="1:75" s="28" customFormat="1" ht="24" hidden="1" customHeight="1" x14ac:dyDescent="0.25">
      <c r="A28" s="301"/>
      <c r="B28" s="304"/>
      <c r="C28" s="355">
        <f>+D28*30%</f>
        <v>3.5999999999999997E-2</v>
      </c>
      <c r="D28" s="306">
        <v>0.12</v>
      </c>
      <c r="E28" s="316" t="s">
        <v>192</v>
      </c>
      <c r="F28" s="310"/>
      <c r="G28" s="312"/>
      <c r="H28" s="312"/>
      <c r="I28" s="314" t="s">
        <v>193</v>
      </c>
      <c r="J28" s="314" t="s">
        <v>501</v>
      </c>
      <c r="K28" s="314" t="s">
        <v>194</v>
      </c>
      <c r="L28" s="314" t="s">
        <v>195</v>
      </c>
      <c r="M28" s="314" t="s">
        <v>196</v>
      </c>
      <c r="N28" s="314" t="s">
        <v>138</v>
      </c>
      <c r="O28" s="314" t="s">
        <v>138</v>
      </c>
      <c r="P28" s="314">
        <v>0</v>
      </c>
      <c r="Q28" s="314">
        <v>1</v>
      </c>
      <c r="R28" s="314">
        <v>0</v>
      </c>
      <c r="S28" s="493">
        <v>0</v>
      </c>
      <c r="T28" s="314">
        <v>0</v>
      </c>
      <c r="U28" s="314">
        <v>0</v>
      </c>
      <c r="V28" s="314">
        <v>1</v>
      </c>
      <c r="W28" s="314">
        <v>1</v>
      </c>
      <c r="X28" s="315">
        <v>141600000</v>
      </c>
      <c r="Y28" s="114" t="s">
        <v>197</v>
      </c>
      <c r="Z28" s="115">
        <v>65600000</v>
      </c>
      <c r="AA28" s="116">
        <v>0.5</v>
      </c>
      <c r="AB28" s="114" t="s">
        <v>198</v>
      </c>
      <c r="AC28" s="21">
        <v>43906</v>
      </c>
      <c r="AD28" s="21">
        <v>44104</v>
      </c>
      <c r="AE28" s="114" t="s">
        <v>199</v>
      </c>
      <c r="AF28" s="114" t="s">
        <v>142</v>
      </c>
      <c r="AG28" s="114" t="s">
        <v>100</v>
      </c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 t="s">
        <v>100</v>
      </c>
      <c r="AW28" s="114"/>
      <c r="AX28" s="114"/>
      <c r="AY28" s="114" t="s">
        <v>100</v>
      </c>
      <c r="AZ28" s="114"/>
      <c r="BA28" s="26" t="s">
        <v>100</v>
      </c>
      <c r="BB28" s="26" t="s">
        <v>100</v>
      </c>
      <c r="BC28" s="26" t="s">
        <v>100</v>
      </c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114"/>
      <c r="BW28" s="27"/>
    </row>
    <row r="29" spans="1:75" s="28" customFormat="1" ht="16.5" hidden="1" customHeight="1" x14ac:dyDescent="0.25">
      <c r="A29" s="301"/>
      <c r="B29" s="304"/>
      <c r="C29" s="356"/>
      <c r="D29" s="307"/>
      <c r="E29" s="316"/>
      <c r="F29" s="310"/>
      <c r="G29" s="312"/>
      <c r="H29" s="312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493"/>
      <c r="T29" s="314"/>
      <c r="U29" s="314"/>
      <c r="V29" s="314"/>
      <c r="W29" s="314"/>
      <c r="X29" s="315"/>
      <c r="Y29" s="114" t="s">
        <v>200</v>
      </c>
      <c r="Z29" s="115">
        <v>0</v>
      </c>
      <c r="AA29" s="116">
        <v>0.2</v>
      </c>
      <c r="AB29" s="114" t="s">
        <v>201</v>
      </c>
      <c r="AC29" s="21">
        <v>44013</v>
      </c>
      <c r="AD29" s="21">
        <v>44165</v>
      </c>
      <c r="AE29" s="114" t="s">
        <v>202</v>
      </c>
      <c r="AF29" s="114" t="s">
        <v>142</v>
      </c>
      <c r="AG29" s="114" t="s">
        <v>100</v>
      </c>
      <c r="AH29" s="114"/>
      <c r="AI29" s="114"/>
      <c r="AJ29" s="114"/>
      <c r="AK29" s="114"/>
      <c r="AL29" s="114"/>
      <c r="AM29" s="114"/>
      <c r="AN29" s="114"/>
      <c r="AO29" s="114"/>
      <c r="AP29" s="114"/>
      <c r="AQ29" s="114" t="s">
        <v>100</v>
      </c>
      <c r="AR29" s="114"/>
      <c r="AS29" s="114"/>
      <c r="AT29" s="114"/>
      <c r="AU29" s="114"/>
      <c r="AV29" s="114" t="s">
        <v>100</v>
      </c>
      <c r="AW29" s="114"/>
      <c r="AX29" s="114"/>
      <c r="AY29" s="114"/>
      <c r="AZ29" s="114"/>
      <c r="BA29" s="26" t="s">
        <v>100</v>
      </c>
      <c r="BB29" s="26" t="s">
        <v>100</v>
      </c>
      <c r="BC29" s="26" t="s">
        <v>100</v>
      </c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114"/>
      <c r="BW29" s="27"/>
    </row>
    <row r="30" spans="1:75" s="28" customFormat="1" ht="21.75" hidden="1" customHeight="1" x14ac:dyDescent="0.25">
      <c r="A30" s="301"/>
      <c r="B30" s="304"/>
      <c r="C30" s="356"/>
      <c r="D30" s="307"/>
      <c r="E30" s="316"/>
      <c r="F30" s="310"/>
      <c r="G30" s="312"/>
      <c r="H30" s="312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493"/>
      <c r="T30" s="314"/>
      <c r="U30" s="314"/>
      <c r="V30" s="314"/>
      <c r="W30" s="314"/>
      <c r="X30" s="315"/>
      <c r="Y30" s="114" t="s">
        <v>203</v>
      </c>
      <c r="Z30" s="115">
        <v>76000000</v>
      </c>
      <c r="AA30" s="116">
        <v>0.3</v>
      </c>
      <c r="AB30" s="114" t="s">
        <v>204</v>
      </c>
      <c r="AC30" s="21">
        <v>44075</v>
      </c>
      <c r="AD30" s="21">
        <v>44165</v>
      </c>
      <c r="AE30" s="114" t="s">
        <v>199</v>
      </c>
      <c r="AF30" s="114" t="s">
        <v>205</v>
      </c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 t="s">
        <v>100</v>
      </c>
      <c r="AW30" s="114"/>
      <c r="AX30" s="114"/>
      <c r="AY30" s="114"/>
      <c r="AZ30" s="114"/>
      <c r="BA30" s="26" t="s">
        <v>100</v>
      </c>
      <c r="BB30" s="26" t="s">
        <v>100</v>
      </c>
      <c r="BC30" s="26" t="s">
        <v>100</v>
      </c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114"/>
      <c r="BW30" s="27"/>
    </row>
    <row r="31" spans="1:75" s="28" customFormat="1" ht="33.75" hidden="1" customHeight="1" x14ac:dyDescent="0.25">
      <c r="A31" s="301"/>
      <c r="B31" s="304"/>
      <c r="C31" s="327">
        <f>+D31*30%</f>
        <v>0.03</v>
      </c>
      <c r="D31" s="316">
        <v>0.1</v>
      </c>
      <c r="E31" s="316" t="s">
        <v>206</v>
      </c>
      <c r="F31" s="310"/>
      <c r="G31" s="312"/>
      <c r="H31" s="312"/>
      <c r="I31" s="314" t="s">
        <v>207</v>
      </c>
      <c r="J31" s="314" t="s">
        <v>501</v>
      </c>
      <c r="K31" s="314" t="s">
        <v>208</v>
      </c>
      <c r="L31" s="314" t="s">
        <v>209</v>
      </c>
      <c r="M31" s="314" t="s">
        <v>210</v>
      </c>
      <c r="N31" s="314" t="s">
        <v>138</v>
      </c>
      <c r="O31" s="314" t="s">
        <v>211</v>
      </c>
      <c r="P31" s="314">
        <v>4</v>
      </c>
      <c r="Q31" s="314">
        <v>27</v>
      </c>
      <c r="R31" s="314">
        <v>7</v>
      </c>
      <c r="S31" s="493">
        <v>7</v>
      </c>
      <c r="T31" s="314">
        <v>18</v>
      </c>
      <c r="U31" s="314">
        <v>24</v>
      </c>
      <c r="V31" s="314">
        <v>27</v>
      </c>
      <c r="W31" s="314">
        <v>27</v>
      </c>
      <c r="X31" s="315">
        <v>0</v>
      </c>
      <c r="Y31" s="114" t="s">
        <v>212</v>
      </c>
      <c r="Z31" s="115">
        <v>0</v>
      </c>
      <c r="AA31" s="116">
        <v>0.5</v>
      </c>
      <c r="AB31" s="114" t="s">
        <v>213</v>
      </c>
      <c r="AC31" s="21">
        <v>43845</v>
      </c>
      <c r="AD31" s="21">
        <v>44104</v>
      </c>
      <c r="AE31" s="114" t="s">
        <v>199</v>
      </c>
      <c r="AF31" s="114" t="s">
        <v>142</v>
      </c>
      <c r="AG31" s="114" t="s">
        <v>100</v>
      </c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 t="s">
        <v>100</v>
      </c>
      <c r="AW31" s="114"/>
      <c r="AX31" s="114"/>
      <c r="AY31" s="114"/>
      <c r="AZ31" s="114"/>
      <c r="BA31" s="26"/>
      <c r="BB31" s="26" t="s">
        <v>100</v>
      </c>
      <c r="BC31" s="26" t="s">
        <v>100</v>
      </c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114"/>
      <c r="BW31" s="27"/>
    </row>
    <row r="32" spans="1:75" s="28" customFormat="1" ht="31.5" hidden="1" customHeight="1" x14ac:dyDescent="0.25">
      <c r="A32" s="301"/>
      <c r="B32" s="304"/>
      <c r="C32" s="327"/>
      <c r="D32" s="316"/>
      <c r="E32" s="316"/>
      <c r="F32" s="310"/>
      <c r="G32" s="312"/>
      <c r="H32" s="312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493"/>
      <c r="T32" s="314"/>
      <c r="U32" s="314"/>
      <c r="V32" s="314"/>
      <c r="W32" s="314"/>
      <c r="X32" s="315"/>
      <c r="Y32" s="114" t="s">
        <v>214</v>
      </c>
      <c r="Z32" s="115">
        <v>0</v>
      </c>
      <c r="AA32" s="116">
        <v>0.5</v>
      </c>
      <c r="AB32" s="114" t="s">
        <v>213</v>
      </c>
      <c r="AC32" s="21">
        <v>43891</v>
      </c>
      <c r="AD32" s="21">
        <v>44195</v>
      </c>
      <c r="AE32" s="114" t="s">
        <v>199</v>
      </c>
      <c r="AF32" s="114" t="s">
        <v>215</v>
      </c>
      <c r="AG32" s="114" t="s">
        <v>100</v>
      </c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 t="s">
        <v>100</v>
      </c>
      <c r="AW32" s="114"/>
      <c r="AX32" s="114"/>
      <c r="AY32" s="114"/>
      <c r="AZ32" s="114"/>
      <c r="BA32" s="26"/>
      <c r="BB32" s="26" t="s">
        <v>100</v>
      </c>
      <c r="BC32" s="26" t="s">
        <v>100</v>
      </c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114"/>
      <c r="BW32" s="27"/>
    </row>
    <row r="33" spans="1:75" s="28" customFormat="1" ht="15" hidden="1" customHeight="1" x14ac:dyDescent="0.25">
      <c r="A33" s="301"/>
      <c r="B33" s="304"/>
      <c r="C33" s="327">
        <f>+D33*30%</f>
        <v>3.5999999999999997E-2</v>
      </c>
      <c r="D33" s="316">
        <v>0.12</v>
      </c>
      <c r="E33" s="316" t="s">
        <v>216</v>
      </c>
      <c r="F33" s="310"/>
      <c r="G33" s="312"/>
      <c r="H33" s="312"/>
      <c r="I33" s="314" t="s">
        <v>217</v>
      </c>
      <c r="J33" s="314" t="s">
        <v>501</v>
      </c>
      <c r="K33" s="314" t="s">
        <v>218</v>
      </c>
      <c r="L33" s="314" t="s">
        <v>219</v>
      </c>
      <c r="M33" s="314" t="s">
        <v>220</v>
      </c>
      <c r="N33" s="314" t="s">
        <v>138</v>
      </c>
      <c r="O33" s="314" t="s">
        <v>138</v>
      </c>
      <c r="P33" s="314">
        <v>9</v>
      </c>
      <c r="Q33" s="314">
        <v>4</v>
      </c>
      <c r="R33" s="314">
        <v>0</v>
      </c>
      <c r="S33" s="493">
        <v>0</v>
      </c>
      <c r="T33" s="314">
        <v>0</v>
      </c>
      <c r="U33" s="314">
        <v>2</v>
      </c>
      <c r="V33" s="314">
        <v>4</v>
      </c>
      <c r="W33" s="314">
        <v>4</v>
      </c>
      <c r="X33" s="315">
        <v>1937635773</v>
      </c>
      <c r="Y33" s="114" t="s">
        <v>221</v>
      </c>
      <c r="Z33" s="115">
        <v>0</v>
      </c>
      <c r="AA33" s="114">
        <v>15</v>
      </c>
      <c r="AB33" s="114" t="s">
        <v>222</v>
      </c>
      <c r="AC33" s="21">
        <v>43831</v>
      </c>
      <c r="AD33" s="21">
        <v>43921</v>
      </c>
      <c r="AE33" s="114" t="s">
        <v>141</v>
      </c>
      <c r="AF33" s="114" t="s">
        <v>223</v>
      </c>
      <c r="AG33" s="114" t="s">
        <v>100</v>
      </c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114"/>
      <c r="BW33" s="27"/>
    </row>
    <row r="34" spans="1:75" s="28" customFormat="1" ht="9" hidden="1" customHeight="1" x14ac:dyDescent="0.25">
      <c r="A34" s="301"/>
      <c r="B34" s="304"/>
      <c r="C34" s="327"/>
      <c r="D34" s="316"/>
      <c r="E34" s="316"/>
      <c r="F34" s="310"/>
      <c r="G34" s="312"/>
      <c r="H34" s="312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493"/>
      <c r="T34" s="314"/>
      <c r="U34" s="314"/>
      <c r="V34" s="314"/>
      <c r="W34" s="314"/>
      <c r="X34" s="315"/>
      <c r="Y34" s="114" t="s">
        <v>224</v>
      </c>
      <c r="Z34" s="115">
        <v>1937635773</v>
      </c>
      <c r="AA34" s="114">
        <v>50</v>
      </c>
      <c r="AB34" s="114" t="s">
        <v>225</v>
      </c>
      <c r="AC34" s="21">
        <v>43891</v>
      </c>
      <c r="AD34" s="21">
        <v>44043</v>
      </c>
      <c r="AE34" s="114" t="s">
        <v>141</v>
      </c>
      <c r="AF34" s="114" t="s">
        <v>223</v>
      </c>
      <c r="AG34" s="114" t="s">
        <v>100</v>
      </c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114"/>
      <c r="BW34" s="27"/>
    </row>
    <row r="35" spans="1:75" s="28" customFormat="1" ht="39.75" hidden="1" customHeight="1" thickBot="1" x14ac:dyDescent="0.3">
      <c r="A35" s="302"/>
      <c r="B35" s="305"/>
      <c r="C35" s="355"/>
      <c r="D35" s="306"/>
      <c r="E35" s="316"/>
      <c r="F35" s="311"/>
      <c r="G35" s="313"/>
      <c r="H35" s="359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493"/>
      <c r="T35" s="314"/>
      <c r="U35" s="314"/>
      <c r="V35" s="314"/>
      <c r="W35" s="314"/>
      <c r="X35" s="315"/>
      <c r="Y35" s="114" t="s">
        <v>226</v>
      </c>
      <c r="Z35" s="115">
        <v>0</v>
      </c>
      <c r="AA35" s="114">
        <v>35</v>
      </c>
      <c r="AB35" s="114" t="s">
        <v>227</v>
      </c>
      <c r="AC35" s="21">
        <v>44013</v>
      </c>
      <c r="AD35" s="21">
        <v>44196</v>
      </c>
      <c r="AE35" s="114" t="s">
        <v>141</v>
      </c>
      <c r="AF35" s="114" t="s">
        <v>223</v>
      </c>
      <c r="AG35" s="114" t="s">
        <v>100</v>
      </c>
      <c r="AH35" s="114" t="s">
        <v>100</v>
      </c>
      <c r="AI35" s="114" t="s">
        <v>100</v>
      </c>
      <c r="AJ35" s="114"/>
      <c r="AK35" s="114"/>
      <c r="AL35" s="114" t="s">
        <v>100</v>
      </c>
      <c r="AM35" s="114"/>
      <c r="AN35" s="114"/>
      <c r="AO35" s="114" t="s">
        <v>100</v>
      </c>
      <c r="AP35" s="114" t="s">
        <v>100</v>
      </c>
      <c r="AQ35" s="114"/>
      <c r="AR35" s="114" t="s">
        <v>100</v>
      </c>
      <c r="AS35" s="114" t="s">
        <v>100</v>
      </c>
      <c r="AT35" s="114"/>
      <c r="AU35" s="114" t="s">
        <v>100</v>
      </c>
      <c r="AV35" s="114"/>
      <c r="AW35" s="114" t="s">
        <v>100</v>
      </c>
      <c r="AX35" s="114" t="s">
        <v>100</v>
      </c>
      <c r="AY35" s="114" t="s">
        <v>100</v>
      </c>
      <c r="AZ35" s="114" t="s">
        <v>100</v>
      </c>
      <c r="BA35" s="26" t="s">
        <v>100</v>
      </c>
      <c r="BB35" s="26" t="s">
        <v>100</v>
      </c>
      <c r="BC35" s="26" t="s">
        <v>100</v>
      </c>
      <c r="BD35" s="26" t="s">
        <v>100</v>
      </c>
      <c r="BE35" s="26"/>
      <c r="BF35" s="26" t="s">
        <v>100</v>
      </c>
      <c r="BG35" s="26"/>
      <c r="BH35" s="26"/>
      <c r="BI35" s="26"/>
      <c r="BJ35" s="26"/>
      <c r="BK35" s="26"/>
      <c r="BL35" s="26" t="s">
        <v>100</v>
      </c>
      <c r="BM35" s="26"/>
      <c r="BN35" s="26"/>
      <c r="BO35" s="26"/>
      <c r="BP35" s="26"/>
      <c r="BQ35" s="26"/>
      <c r="BR35" s="26"/>
      <c r="BS35" s="26"/>
      <c r="BT35" s="26"/>
      <c r="BU35" s="26"/>
      <c r="BV35" s="114"/>
      <c r="BW35" s="27"/>
    </row>
    <row r="36" spans="1:75" s="28" customFormat="1" ht="39.75" hidden="1" customHeight="1" thickTop="1" x14ac:dyDescent="0.25">
      <c r="A36" s="323" t="s">
        <v>228</v>
      </c>
      <c r="B36" s="326">
        <v>0.3</v>
      </c>
      <c r="C36" s="327">
        <f>+D36*30%</f>
        <v>5.3999999999999999E-2</v>
      </c>
      <c r="D36" s="328">
        <v>0.18</v>
      </c>
      <c r="E36" s="328" t="s">
        <v>229</v>
      </c>
      <c r="F36" s="330">
        <v>1</v>
      </c>
      <c r="G36" s="330">
        <v>0.25</v>
      </c>
      <c r="H36" s="314" t="s">
        <v>230</v>
      </c>
      <c r="I36" s="314" t="s">
        <v>231</v>
      </c>
      <c r="J36" s="314" t="s">
        <v>501</v>
      </c>
      <c r="K36" s="314" t="s">
        <v>232</v>
      </c>
      <c r="L36" s="314" t="s">
        <v>233</v>
      </c>
      <c r="M36" s="314" t="s">
        <v>234</v>
      </c>
      <c r="N36" s="314" t="s">
        <v>138</v>
      </c>
      <c r="O36" s="314" t="s">
        <v>138</v>
      </c>
      <c r="P36" s="314">
        <v>5</v>
      </c>
      <c r="Q36" s="314">
        <v>6</v>
      </c>
      <c r="R36" s="314">
        <v>0</v>
      </c>
      <c r="S36" s="493">
        <v>0</v>
      </c>
      <c r="T36" s="314">
        <v>4</v>
      </c>
      <c r="U36" s="314">
        <v>2</v>
      </c>
      <c r="V36" s="314">
        <v>0</v>
      </c>
      <c r="W36" s="314">
        <v>6</v>
      </c>
      <c r="X36" s="331">
        <v>274000000</v>
      </c>
      <c r="Y36" s="114" t="s">
        <v>235</v>
      </c>
      <c r="Z36" s="115">
        <v>0</v>
      </c>
      <c r="AA36" s="116">
        <v>0.5</v>
      </c>
      <c r="AB36" s="114" t="s">
        <v>236</v>
      </c>
      <c r="AC36" s="21">
        <v>43891</v>
      </c>
      <c r="AD36" s="21">
        <v>43983</v>
      </c>
      <c r="AE36" s="114" t="s">
        <v>237</v>
      </c>
      <c r="AF36" s="114" t="s">
        <v>238</v>
      </c>
      <c r="AG36" s="114" t="s">
        <v>100</v>
      </c>
      <c r="AH36" s="114" t="s">
        <v>100</v>
      </c>
      <c r="AI36" s="114"/>
      <c r="AJ36" s="114"/>
      <c r="AK36" s="114"/>
      <c r="AL36" s="114"/>
      <c r="AM36" s="114"/>
      <c r="AN36" s="114"/>
      <c r="AO36" s="114"/>
      <c r="AP36" s="114"/>
      <c r="AQ36" s="114"/>
      <c r="AR36" s="114" t="s">
        <v>100</v>
      </c>
      <c r="AS36" s="114"/>
      <c r="AT36" s="114"/>
      <c r="AU36" s="114"/>
      <c r="AV36" s="114" t="s">
        <v>100</v>
      </c>
      <c r="AW36" s="114"/>
      <c r="AX36" s="114"/>
      <c r="AY36" s="114" t="s">
        <v>100</v>
      </c>
      <c r="AZ36" s="114"/>
      <c r="BA36" s="26" t="s">
        <v>100</v>
      </c>
      <c r="BB36" s="26" t="s">
        <v>100</v>
      </c>
      <c r="BC36" s="26" t="s">
        <v>100</v>
      </c>
      <c r="BD36" s="25"/>
      <c r="BE36" s="25"/>
      <c r="BF36" s="25"/>
      <c r="BG36" s="26" t="s">
        <v>100</v>
      </c>
      <c r="BH36" s="26"/>
      <c r="BI36" s="26"/>
      <c r="BJ36" s="26"/>
      <c r="BK36" s="26"/>
      <c r="BL36" s="26" t="s">
        <v>100</v>
      </c>
      <c r="BM36" s="25"/>
      <c r="BN36" s="25"/>
      <c r="BO36" s="25"/>
      <c r="BP36" s="25"/>
      <c r="BQ36" s="25"/>
      <c r="BR36" s="25"/>
      <c r="BS36" s="25"/>
      <c r="BT36" s="25"/>
      <c r="BU36" s="26" t="s">
        <v>100</v>
      </c>
      <c r="BV36" s="114"/>
      <c r="BW36" s="27"/>
    </row>
    <row r="37" spans="1:75" s="28" customFormat="1" ht="41.25" hidden="1" customHeight="1" x14ac:dyDescent="0.25">
      <c r="A37" s="324"/>
      <c r="B37" s="304"/>
      <c r="C37" s="327"/>
      <c r="D37" s="329"/>
      <c r="E37" s="328"/>
      <c r="F37" s="310"/>
      <c r="G37" s="312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493"/>
      <c r="T37" s="314"/>
      <c r="U37" s="314"/>
      <c r="V37" s="314"/>
      <c r="W37" s="314"/>
      <c r="X37" s="331"/>
      <c r="Y37" s="114" t="s">
        <v>445</v>
      </c>
      <c r="Z37" s="115">
        <v>0</v>
      </c>
      <c r="AA37" s="116">
        <v>0.5</v>
      </c>
      <c r="AB37" s="114" t="s">
        <v>239</v>
      </c>
      <c r="AC37" s="21">
        <v>43983</v>
      </c>
      <c r="AD37" s="21">
        <v>44075</v>
      </c>
      <c r="AE37" s="114" t="s">
        <v>237</v>
      </c>
      <c r="AF37" s="114" t="s">
        <v>238</v>
      </c>
      <c r="AG37" s="114"/>
      <c r="AH37" s="114" t="s">
        <v>100</v>
      </c>
      <c r="AI37" s="114"/>
      <c r="AJ37" s="114"/>
      <c r="AK37" s="114"/>
      <c r="AL37" s="114"/>
      <c r="AM37" s="114"/>
      <c r="AN37" s="114"/>
      <c r="AO37" s="114"/>
      <c r="AP37" s="114"/>
      <c r="AQ37" s="114"/>
      <c r="AR37" s="114" t="s">
        <v>100</v>
      </c>
      <c r="AS37" s="114"/>
      <c r="AT37" s="114"/>
      <c r="AU37" s="114"/>
      <c r="AV37" s="114" t="s">
        <v>100</v>
      </c>
      <c r="AW37" s="114"/>
      <c r="AX37" s="114"/>
      <c r="AY37" s="114"/>
      <c r="AZ37" s="114"/>
      <c r="BA37" s="114" t="s">
        <v>100</v>
      </c>
      <c r="BB37" s="114" t="s">
        <v>100</v>
      </c>
      <c r="BC37" s="114" t="s">
        <v>100</v>
      </c>
      <c r="BD37" s="114"/>
      <c r="BE37" s="114"/>
      <c r="BF37" s="114"/>
      <c r="BG37" s="114" t="s">
        <v>100</v>
      </c>
      <c r="BH37" s="114"/>
      <c r="BI37" s="114"/>
      <c r="BJ37" s="114"/>
      <c r="BK37" s="114"/>
      <c r="BL37" s="114" t="s">
        <v>100</v>
      </c>
      <c r="BM37" s="114"/>
      <c r="BN37" s="114"/>
      <c r="BO37" s="114"/>
      <c r="BP37" s="114"/>
      <c r="BQ37" s="114"/>
      <c r="BR37" s="114"/>
      <c r="BS37" s="114"/>
      <c r="BT37" s="114"/>
      <c r="BU37" s="114" t="s">
        <v>100</v>
      </c>
      <c r="BV37" s="114"/>
      <c r="BW37" s="27"/>
    </row>
    <row r="38" spans="1:75" s="28" customFormat="1" ht="34.5" hidden="1" customHeight="1" x14ac:dyDescent="0.25">
      <c r="A38" s="324"/>
      <c r="B38" s="304"/>
      <c r="C38" s="327">
        <f>+D38*30%</f>
        <v>5.3999999999999999E-2</v>
      </c>
      <c r="D38" s="328">
        <v>0.18</v>
      </c>
      <c r="E38" s="328" t="s">
        <v>241</v>
      </c>
      <c r="F38" s="310"/>
      <c r="G38" s="312"/>
      <c r="H38" s="358" t="s">
        <v>242</v>
      </c>
      <c r="I38" s="314" t="s">
        <v>446</v>
      </c>
      <c r="J38" s="314" t="s">
        <v>501</v>
      </c>
      <c r="K38" s="314" t="s">
        <v>134</v>
      </c>
      <c r="L38" s="314" t="s">
        <v>209</v>
      </c>
      <c r="M38" s="314" t="s">
        <v>243</v>
      </c>
      <c r="N38" s="314" t="s">
        <v>138</v>
      </c>
      <c r="O38" s="314" t="s">
        <v>138</v>
      </c>
      <c r="P38" s="314">
        <v>0</v>
      </c>
      <c r="Q38" s="314">
        <v>1</v>
      </c>
      <c r="R38" s="314">
        <v>0</v>
      </c>
      <c r="S38" s="493">
        <v>0</v>
      </c>
      <c r="T38" s="314">
        <v>0</v>
      </c>
      <c r="U38" s="314">
        <v>0</v>
      </c>
      <c r="V38" s="314">
        <v>1</v>
      </c>
      <c r="W38" s="314">
        <v>1</v>
      </c>
      <c r="X38" s="315">
        <v>32800000</v>
      </c>
      <c r="Y38" s="114" t="s">
        <v>244</v>
      </c>
      <c r="Z38" s="115">
        <v>0</v>
      </c>
      <c r="AA38" s="116">
        <v>0.8</v>
      </c>
      <c r="AB38" s="114" t="s">
        <v>245</v>
      </c>
      <c r="AC38" s="21">
        <v>44027</v>
      </c>
      <c r="AD38" s="21">
        <v>44195</v>
      </c>
      <c r="AE38" s="114" t="s">
        <v>237</v>
      </c>
      <c r="AF38" s="114" t="s">
        <v>142</v>
      </c>
      <c r="AG38" s="114"/>
      <c r="AH38" s="114" t="s">
        <v>100</v>
      </c>
      <c r="AI38" s="114"/>
      <c r="AJ38" s="114"/>
      <c r="AK38" s="114"/>
      <c r="AL38" s="114" t="s">
        <v>100</v>
      </c>
      <c r="AM38" s="114" t="s">
        <v>100</v>
      </c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 t="s">
        <v>100</v>
      </c>
      <c r="AZ38" s="114"/>
      <c r="BA38" s="114"/>
      <c r="BB38" s="114"/>
      <c r="BC38" s="114" t="s">
        <v>100</v>
      </c>
      <c r="BD38" s="114"/>
      <c r="BE38" s="114"/>
      <c r="BF38" s="114"/>
      <c r="BG38" s="114"/>
      <c r="BH38" s="114"/>
      <c r="BI38" s="114"/>
      <c r="BJ38" s="114"/>
      <c r="BK38" s="114" t="s">
        <v>100</v>
      </c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27"/>
    </row>
    <row r="39" spans="1:75" s="28" customFormat="1" ht="42.75" hidden="1" customHeight="1" x14ac:dyDescent="0.25">
      <c r="A39" s="324"/>
      <c r="B39" s="304"/>
      <c r="C39" s="327"/>
      <c r="D39" s="329"/>
      <c r="E39" s="328"/>
      <c r="F39" s="310"/>
      <c r="G39" s="312"/>
      <c r="H39" s="312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493"/>
      <c r="T39" s="314"/>
      <c r="U39" s="314"/>
      <c r="V39" s="314"/>
      <c r="W39" s="314"/>
      <c r="X39" s="315"/>
      <c r="Y39" s="114" t="s">
        <v>246</v>
      </c>
      <c r="Z39" s="115">
        <v>0</v>
      </c>
      <c r="AA39" s="116">
        <v>0.2</v>
      </c>
      <c r="AB39" s="114" t="s">
        <v>247</v>
      </c>
      <c r="AC39" s="21">
        <v>44136</v>
      </c>
      <c r="AD39" s="21">
        <v>44195</v>
      </c>
      <c r="AE39" s="114" t="s">
        <v>237</v>
      </c>
      <c r="AF39" s="114" t="s">
        <v>142</v>
      </c>
      <c r="AG39" s="114"/>
      <c r="AH39" s="114" t="s">
        <v>100</v>
      </c>
      <c r="AI39" s="114"/>
      <c r="AJ39" s="114"/>
      <c r="AK39" s="114"/>
      <c r="AL39" s="114" t="s">
        <v>100</v>
      </c>
      <c r="AM39" s="114" t="s">
        <v>100</v>
      </c>
      <c r="AN39" s="114"/>
      <c r="AO39" s="114"/>
      <c r="AP39" s="114"/>
      <c r="AQ39" s="114"/>
      <c r="AR39" s="114"/>
      <c r="AS39" s="114"/>
      <c r="AT39" s="114"/>
      <c r="AU39" s="114"/>
      <c r="AV39" s="114"/>
      <c r="AW39" s="114" t="s">
        <v>100</v>
      </c>
      <c r="AX39" s="114"/>
      <c r="AY39" s="114" t="s">
        <v>100</v>
      </c>
      <c r="AZ39" s="114"/>
      <c r="BA39" s="114"/>
      <c r="BB39" s="114"/>
      <c r="BC39" s="114" t="s">
        <v>100</v>
      </c>
      <c r="BD39" s="114"/>
      <c r="BE39" s="114"/>
      <c r="BF39" s="114"/>
      <c r="BG39" s="114"/>
      <c r="BH39" s="114"/>
      <c r="BI39" s="114"/>
      <c r="BJ39" s="114"/>
      <c r="BK39" s="114" t="s">
        <v>100</v>
      </c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27"/>
    </row>
    <row r="40" spans="1:75" s="28" customFormat="1" ht="54.75" hidden="1" customHeight="1" x14ac:dyDescent="0.25">
      <c r="A40" s="324"/>
      <c r="B40" s="304"/>
      <c r="C40" s="327">
        <f>+D40*30%</f>
        <v>5.3999999999999999E-2</v>
      </c>
      <c r="D40" s="328">
        <v>0.18</v>
      </c>
      <c r="E40" s="328" t="s">
        <v>248</v>
      </c>
      <c r="F40" s="310"/>
      <c r="G40" s="312"/>
      <c r="H40" s="312"/>
      <c r="I40" s="314" t="s">
        <v>249</v>
      </c>
      <c r="J40" s="314" t="s">
        <v>501</v>
      </c>
      <c r="K40" s="314" t="s">
        <v>250</v>
      </c>
      <c r="L40" s="314" t="s">
        <v>209</v>
      </c>
      <c r="M40" s="314" t="s">
        <v>502</v>
      </c>
      <c r="N40" s="314" t="s">
        <v>138</v>
      </c>
      <c r="O40" s="314" t="s">
        <v>138</v>
      </c>
      <c r="P40" s="314">
        <v>0</v>
      </c>
      <c r="Q40" s="314">
        <v>2</v>
      </c>
      <c r="R40" s="314">
        <v>0</v>
      </c>
      <c r="S40" s="493">
        <v>0</v>
      </c>
      <c r="T40" s="314">
        <v>0</v>
      </c>
      <c r="U40" s="314">
        <v>1</v>
      </c>
      <c r="V40" s="314">
        <v>2</v>
      </c>
      <c r="W40" s="314">
        <v>2</v>
      </c>
      <c r="X40" s="315">
        <v>233640000</v>
      </c>
      <c r="Y40" s="114" t="s">
        <v>252</v>
      </c>
      <c r="Z40" s="115">
        <v>214140000</v>
      </c>
      <c r="AA40" s="116">
        <v>0.7</v>
      </c>
      <c r="AB40" s="114" t="s">
        <v>253</v>
      </c>
      <c r="AC40" s="21">
        <v>43983</v>
      </c>
      <c r="AD40" s="21">
        <v>44195</v>
      </c>
      <c r="AE40" s="114" t="s">
        <v>254</v>
      </c>
      <c r="AF40" s="114" t="s">
        <v>255</v>
      </c>
      <c r="AG40" s="114"/>
      <c r="AH40" s="114" t="s">
        <v>100</v>
      </c>
      <c r="AI40" s="114"/>
      <c r="AJ40" s="114"/>
      <c r="AK40" s="114"/>
      <c r="AL40" s="114" t="s">
        <v>100</v>
      </c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 t="s">
        <v>100</v>
      </c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27"/>
    </row>
    <row r="41" spans="1:75" s="28" customFormat="1" ht="45.75" hidden="1" customHeight="1" x14ac:dyDescent="0.25">
      <c r="A41" s="324"/>
      <c r="B41" s="304"/>
      <c r="C41" s="327"/>
      <c r="D41" s="329"/>
      <c r="E41" s="328"/>
      <c r="F41" s="310"/>
      <c r="G41" s="312"/>
      <c r="H41" s="312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493"/>
      <c r="T41" s="314"/>
      <c r="U41" s="314"/>
      <c r="V41" s="314"/>
      <c r="W41" s="314"/>
      <c r="X41" s="315"/>
      <c r="Y41" s="114" t="s">
        <v>256</v>
      </c>
      <c r="Z41" s="115">
        <v>19500000</v>
      </c>
      <c r="AA41" s="116">
        <v>0.3</v>
      </c>
      <c r="AB41" s="114" t="s">
        <v>253</v>
      </c>
      <c r="AC41" s="21">
        <v>43983</v>
      </c>
      <c r="AD41" s="21">
        <v>44195</v>
      </c>
      <c r="AE41" s="114" t="s">
        <v>254</v>
      </c>
      <c r="AF41" s="114" t="s">
        <v>255</v>
      </c>
      <c r="AG41" s="114"/>
      <c r="AH41" s="114" t="s">
        <v>100</v>
      </c>
      <c r="AI41" s="114"/>
      <c r="AJ41" s="114"/>
      <c r="AK41" s="114"/>
      <c r="AL41" s="114" t="s">
        <v>100</v>
      </c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 t="s">
        <v>100</v>
      </c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27"/>
    </row>
    <row r="42" spans="1:75" s="28" customFormat="1" ht="36.75" hidden="1" customHeight="1" x14ac:dyDescent="0.25">
      <c r="A42" s="324"/>
      <c r="B42" s="304"/>
      <c r="C42" s="355">
        <f>+D42*30%</f>
        <v>5.1000000000000004E-2</v>
      </c>
      <c r="D42" s="328">
        <v>0.17</v>
      </c>
      <c r="E42" s="328" t="s">
        <v>257</v>
      </c>
      <c r="F42" s="310"/>
      <c r="G42" s="312"/>
      <c r="H42" s="312"/>
      <c r="I42" s="314" t="s">
        <v>258</v>
      </c>
      <c r="J42" s="314" t="s">
        <v>495</v>
      </c>
      <c r="K42" s="314" t="s">
        <v>259</v>
      </c>
      <c r="L42" s="314" t="s">
        <v>260</v>
      </c>
      <c r="M42" s="314" t="s">
        <v>261</v>
      </c>
      <c r="N42" s="314" t="s">
        <v>262</v>
      </c>
      <c r="O42" s="314" t="s">
        <v>138</v>
      </c>
      <c r="P42" s="314">
        <v>0</v>
      </c>
      <c r="Q42" s="314">
        <v>9</v>
      </c>
      <c r="R42" s="314">
        <v>0</v>
      </c>
      <c r="S42" s="493">
        <v>0</v>
      </c>
      <c r="T42" s="314">
        <v>6</v>
      </c>
      <c r="U42" s="314">
        <v>7</v>
      </c>
      <c r="V42" s="314">
        <v>9</v>
      </c>
      <c r="W42" s="314">
        <v>9</v>
      </c>
      <c r="X42" s="315">
        <v>0</v>
      </c>
      <c r="Y42" s="114" t="s">
        <v>263</v>
      </c>
      <c r="Z42" s="115">
        <v>0</v>
      </c>
      <c r="AA42" s="114">
        <v>10</v>
      </c>
      <c r="AB42" s="96" t="s">
        <v>464</v>
      </c>
      <c r="AC42" s="21">
        <v>43922</v>
      </c>
      <c r="AD42" s="21">
        <v>43951</v>
      </c>
      <c r="AE42" s="114" t="s">
        <v>265</v>
      </c>
      <c r="AF42" s="114" t="s">
        <v>99</v>
      </c>
      <c r="AG42" s="114" t="s">
        <v>100</v>
      </c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 t="s">
        <v>100</v>
      </c>
      <c r="AS42" s="114"/>
      <c r="AT42" s="114"/>
      <c r="AU42" s="114" t="s">
        <v>100</v>
      </c>
      <c r="AV42" s="114" t="s">
        <v>100</v>
      </c>
      <c r="AW42" s="114" t="s">
        <v>100</v>
      </c>
      <c r="AX42" s="114"/>
      <c r="AY42" s="114" t="s">
        <v>100</v>
      </c>
      <c r="AZ42" s="114"/>
      <c r="BA42" s="114"/>
      <c r="BB42" s="114"/>
      <c r="BC42" s="114" t="s">
        <v>100</v>
      </c>
      <c r="BD42" s="114"/>
      <c r="BE42" s="114"/>
      <c r="BF42" s="114"/>
      <c r="BG42" s="114"/>
      <c r="BH42" s="114" t="s">
        <v>100</v>
      </c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27"/>
    </row>
    <row r="43" spans="1:75" s="28" customFormat="1" ht="30" hidden="1" customHeight="1" x14ac:dyDescent="0.25">
      <c r="A43" s="324"/>
      <c r="B43" s="304"/>
      <c r="C43" s="356"/>
      <c r="D43" s="329"/>
      <c r="E43" s="328"/>
      <c r="F43" s="310"/>
      <c r="G43" s="312"/>
      <c r="H43" s="312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493"/>
      <c r="T43" s="314"/>
      <c r="U43" s="314"/>
      <c r="V43" s="314"/>
      <c r="W43" s="314"/>
      <c r="X43" s="315"/>
      <c r="Y43" s="114" t="s">
        <v>266</v>
      </c>
      <c r="Z43" s="115">
        <v>0</v>
      </c>
      <c r="AA43" s="114">
        <v>30</v>
      </c>
      <c r="AB43" s="96" t="s">
        <v>266</v>
      </c>
      <c r="AC43" s="21">
        <v>43922</v>
      </c>
      <c r="AD43" s="21">
        <v>44012</v>
      </c>
      <c r="AE43" s="114" t="s">
        <v>265</v>
      </c>
      <c r="AF43" s="114" t="s">
        <v>99</v>
      </c>
      <c r="AG43" s="114" t="s">
        <v>100</v>
      </c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 t="s">
        <v>100</v>
      </c>
      <c r="AX43" s="114"/>
      <c r="AY43" s="114" t="s">
        <v>100</v>
      </c>
      <c r="AZ43" s="114"/>
      <c r="BA43" s="114"/>
      <c r="BB43" s="114"/>
      <c r="BC43" s="114" t="s">
        <v>100</v>
      </c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27"/>
    </row>
    <row r="44" spans="1:75" s="28" customFormat="1" ht="33" hidden="1" customHeight="1" x14ac:dyDescent="0.25">
      <c r="A44" s="324"/>
      <c r="B44" s="304"/>
      <c r="C44" s="356"/>
      <c r="D44" s="329"/>
      <c r="E44" s="328"/>
      <c r="F44" s="310"/>
      <c r="G44" s="312"/>
      <c r="H44" s="312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493"/>
      <c r="T44" s="314"/>
      <c r="U44" s="314"/>
      <c r="V44" s="314"/>
      <c r="W44" s="314"/>
      <c r="X44" s="315"/>
      <c r="Y44" s="114" t="s">
        <v>268</v>
      </c>
      <c r="Z44" s="115">
        <v>0</v>
      </c>
      <c r="AA44" s="114">
        <v>30</v>
      </c>
      <c r="AB44" s="96" t="s">
        <v>268</v>
      </c>
      <c r="AC44" s="21">
        <v>43922</v>
      </c>
      <c r="AD44" s="21">
        <v>44196</v>
      </c>
      <c r="AE44" s="114" t="s">
        <v>98</v>
      </c>
      <c r="AF44" s="114" t="s">
        <v>99</v>
      </c>
      <c r="AG44" s="114" t="s">
        <v>100</v>
      </c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 t="s">
        <v>100</v>
      </c>
      <c r="AX44" s="114"/>
      <c r="AY44" s="114" t="s">
        <v>100</v>
      </c>
      <c r="AZ44" s="114"/>
      <c r="BA44" s="114"/>
      <c r="BB44" s="114"/>
      <c r="BC44" s="114" t="s">
        <v>100</v>
      </c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27"/>
    </row>
    <row r="45" spans="1:75" s="28" customFormat="1" ht="51.75" hidden="1" customHeight="1" x14ac:dyDescent="0.25">
      <c r="A45" s="324"/>
      <c r="B45" s="304"/>
      <c r="C45" s="357"/>
      <c r="D45" s="329"/>
      <c r="E45" s="328"/>
      <c r="F45" s="310"/>
      <c r="G45" s="312"/>
      <c r="H45" s="359"/>
      <c r="I45" s="314"/>
      <c r="J45" s="314"/>
      <c r="K45" s="314" t="s">
        <v>250</v>
      </c>
      <c r="L45" s="314"/>
      <c r="M45" s="314"/>
      <c r="N45" s="314"/>
      <c r="O45" s="314"/>
      <c r="P45" s="314"/>
      <c r="Q45" s="314"/>
      <c r="R45" s="314"/>
      <c r="S45" s="493"/>
      <c r="T45" s="314"/>
      <c r="U45" s="314"/>
      <c r="V45" s="314"/>
      <c r="W45" s="314"/>
      <c r="X45" s="315"/>
      <c r="Y45" s="114" t="s">
        <v>270</v>
      </c>
      <c r="Z45" s="115">
        <v>0</v>
      </c>
      <c r="AA45" s="114">
        <v>30</v>
      </c>
      <c r="AB45" s="96" t="s">
        <v>465</v>
      </c>
      <c r="AC45" s="21">
        <v>43922</v>
      </c>
      <c r="AD45" s="21">
        <v>44012</v>
      </c>
      <c r="AE45" s="114" t="s">
        <v>265</v>
      </c>
      <c r="AF45" s="114" t="s">
        <v>99</v>
      </c>
      <c r="AG45" s="114" t="s">
        <v>100</v>
      </c>
      <c r="AH45" s="114"/>
      <c r="AI45" s="114"/>
      <c r="AJ45" s="114"/>
      <c r="AK45" s="114"/>
      <c r="AL45" s="114"/>
      <c r="AM45" s="114" t="s">
        <v>100</v>
      </c>
      <c r="AN45" s="114"/>
      <c r="AO45" s="114"/>
      <c r="AP45" s="114"/>
      <c r="AQ45" s="114"/>
      <c r="AR45" s="114"/>
      <c r="AS45" s="114"/>
      <c r="AT45" s="114"/>
      <c r="AU45" s="114"/>
      <c r="AV45" s="114" t="s">
        <v>100</v>
      </c>
      <c r="AW45" s="114" t="s">
        <v>100</v>
      </c>
      <c r="AX45" s="114"/>
      <c r="AY45" s="114" t="s">
        <v>100</v>
      </c>
      <c r="AZ45" s="114" t="s">
        <v>100</v>
      </c>
      <c r="BA45" s="114" t="s">
        <v>100</v>
      </c>
      <c r="BB45" s="114" t="s">
        <v>100</v>
      </c>
      <c r="BC45" s="114" t="s">
        <v>100</v>
      </c>
      <c r="BD45" s="114" t="s">
        <v>100</v>
      </c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27"/>
    </row>
    <row r="46" spans="1:75" s="28" customFormat="1" ht="42.75" hidden="1" customHeight="1" x14ac:dyDescent="0.25">
      <c r="A46" s="324"/>
      <c r="B46" s="304"/>
      <c r="C46" s="327">
        <f>+D46*30%</f>
        <v>5.3999999999999999E-2</v>
      </c>
      <c r="D46" s="328">
        <v>0.18</v>
      </c>
      <c r="E46" s="328" t="s">
        <v>272</v>
      </c>
      <c r="F46" s="310"/>
      <c r="G46" s="312"/>
      <c r="H46" s="358" t="s">
        <v>132</v>
      </c>
      <c r="I46" s="314" t="s">
        <v>273</v>
      </c>
      <c r="J46" s="314" t="s">
        <v>503</v>
      </c>
      <c r="K46" s="314" t="s">
        <v>275</v>
      </c>
      <c r="L46" s="314" t="s">
        <v>276</v>
      </c>
      <c r="M46" s="314" t="s">
        <v>504</v>
      </c>
      <c r="N46" s="314" t="s">
        <v>278</v>
      </c>
      <c r="O46" s="314" t="s">
        <v>116</v>
      </c>
      <c r="P46" s="321">
        <v>0</v>
      </c>
      <c r="Q46" s="321">
        <v>0.15</v>
      </c>
      <c r="R46" s="321">
        <v>0</v>
      </c>
      <c r="S46" s="499">
        <v>0</v>
      </c>
      <c r="T46" s="321">
        <v>0</v>
      </c>
      <c r="U46" s="321">
        <v>0</v>
      </c>
      <c r="V46" s="321">
        <v>0.15</v>
      </c>
      <c r="W46" s="321">
        <v>0.15</v>
      </c>
      <c r="X46" s="315">
        <v>460000000</v>
      </c>
      <c r="Y46" s="114" t="s">
        <v>279</v>
      </c>
      <c r="Z46" s="115">
        <v>0</v>
      </c>
      <c r="AA46" s="116">
        <v>0.4</v>
      </c>
      <c r="AB46" s="114" t="s">
        <v>280</v>
      </c>
      <c r="AC46" s="21">
        <v>43831</v>
      </c>
      <c r="AD46" s="21">
        <v>43921</v>
      </c>
      <c r="AE46" s="114" t="s">
        <v>317</v>
      </c>
      <c r="AF46" s="114" t="s">
        <v>282</v>
      </c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 t="s">
        <v>100</v>
      </c>
      <c r="AZ46" s="114"/>
      <c r="BA46" s="114"/>
      <c r="BB46" s="114"/>
      <c r="BC46" s="114" t="s">
        <v>100</v>
      </c>
      <c r="BD46" s="114"/>
      <c r="BE46" s="114"/>
      <c r="BF46" s="114"/>
      <c r="BG46" s="114"/>
      <c r="BH46" s="114"/>
      <c r="BI46" s="114"/>
      <c r="BJ46" s="114"/>
      <c r="BK46" s="114"/>
      <c r="BL46" s="114" t="s">
        <v>100</v>
      </c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27"/>
    </row>
    <row r="47" spans="1:75" s="28" customFormat="1" ht="52.5" hidden="1" customHeight="1" x14ac:dyDescent="0.25">
      <c r="A47" s="324"/>
      <c r="B47" s="304"/>
      <c r="C47" s="327"/>
      <c r="D47" s="329"/>
      <c r="E47" s="328"/>
      <c r="F47" s="310"/>
      <c r="G47" s="312"/>
      <c r="H47" s="312"/>
      <c r="I47" s="333"/>
      <c r="J47" s="333"/>
      <c r="K47" s="333"/>
      <c r="L47" s="333"/>
      <c r="M47" s="333"/>
      <c r="N47" s="333"/>
      <c r="O47" s="333"/>
      <c r="P47" s="333"/>
      <c r="Q47" s="333"/>
      <c r="R47" s="333"/>
      <c r="S47" s="494"/>
      <c r="T47" s="333"/>
      <c r="U47" s="333"/>
      <c r="V47" s="333"/>
      <c r="W47" s="333"/>
      <c r="X47" s="331"/>
      <c r="Y47" s="114" t="s">
        <v>283</v>
      </c>
      <c r="Z47" s="115">
        <v>0</v>
      </c>
      <c r="AA47" s="116">
        <v>0.4</v>
      </c>
      <c r="AB47" s="114" t="s">
        <v>284</v>
      </c>
      <c r="AC47" s="21">
        <v>43922</v>
      </c>
      <c r="AD47" s="21">
        <v>44104</v>
      </c>
      <c r="AE47" s="114" t="s">
        <v>281</v>
      </c>
      <c r="AF47" s="114" t="s">
        <v>285</v>
      </c>
      <c r="AG47" s="114"/>
      <c r="AH47" s="114"/>
      <c r="AI47" s="114"/>
      <c r="AJ47" s="114"/>
      <c r="AK47" s="114"/>
      <c r="AL47" s="114" t="s">
        <v>100</v>
      </c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 t="s">
        <v>100</v>
      </c>
      <c r="AX47" s="114" t="s">
        <v>100</v>
      </c>
      <c r="AY47" s="114"/>
      <c r="AZ47" s="114"/>
      <c r="BA47" s="114"/>
      <c r="BB47" s="114"/>
      <c r="BC47" s="114" t="s">
        <v>100</v>
      </c>
      <c r="BD47" s="114"/>
      <c r="BE47" s="114"/>
      <c r="BF47" s="114"/>
      <c r="BG47" s="114"/>
      <c r="BH47" s="114" t="s">
        <v>100</v>
      </c>
      <c r="BI47" s="114"/>
      <c r="BJ47" s="114"/>
      <c r="BK47" s="114"/>
      <c r="BL47" s="114" t="s">
        <v>100</v>
      </c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27"/>
    </row>
    <row r="48" spans="1:75" s="28" customFormat="1" ht="39" hidden="1" customHeight="1" x14ac:dyDescent="0.25">
      <c r="A48" s="324"/>
      <c r="B48" s="304"/>
      <c r="C48" s="327"/>
      <c r="D48" s="329"/>
      <c r="E48" s="328"/>
      <c r="F48" s="310"/>
      <c r="G48" s="312"/>
      <c r="H48" s="359"/>
      <c r="I48" s="333"/>
      <c r="J48" s="333"/>
      <c r="K48" s="333"/>
      <c r="L48" s="333"/>
      <c r="M48" s="333"/>
      <c r="N48" s="333"/>
      <c r="O48" s="333"/>
      <c r="P48" s="333"/>
      <c r="Q48" s="333"/>
      <c r="R48" s="333"/>
      <c r="S48" s="494"/>
      <c r="T48" s="333"/>
      <c r="U48" s="333"/>
      <c r="V48" s="333"/>
      <c r="W48" s="333"/>
      <c r="X48" s="331"/>
      <c r="Y48" s="114" t="s">
        <v>286</v>
      </c>
      <c r="Z48" s="115">
        <v>0</v>
      </c>
      <c r="AA48" s="116">
        <v>0.2</v>
      </c>
      <c r="AB48" s="114" t="s">
        <v>287</v>
      </c>
      <c r="AC48" s="21">
        <v>44105</v>
      </c>
      <c r="AD48" s="21">
        <v>44196</v>
      </c>
      <c r="AE48" s="114" t="s">
        <v>281</v>
      </c>
      <c r="AF48" s="114" t="s">
        <v>288</v>
      </c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 t="s">
        <v>100</v>
      </c>
      <c r="AW48" s="114"/>
      <c r="AX48" s="114"/>
      <c r="AY48" s="114"/>
      <c r="AZ48" s="114"/>
      <c r="BA48" s="114"/>
      <c r="BB48" s="114"/>
      <c r="BC48" s="114" t="s">
        <v>100</v>
      </c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27"/>
    </row>
    <row r="49" spans="1:75" s="28" customFormat="1" ht="38.25" hidden="1" customHeight="1" x14ac:dyDescent="0.25">
      <c r="A49" s="324"/>
      <c r="B49" s="304"/>
      <c r="C49" s="327">
        <f>+D49*30%</f>
        <v>3.3000000000000002E-2</v>
      </c>
      <c r="D49" s="328">
        <v>0.11</v>
      </c>
      <c r="E49" s="328" t="s">
        <v>289</v>
      </c>
      <c r="F49" s="310"/>
      <c r="G49" s="312"/>
      <c r="H49" s="358" t="s">
        <v>242</v>
      </c>
      <c r="I49" s="314" t="s">
        <v>290</v>
      </c>
      <c r="J49" s="314" t="s">
        <v>496</v>
      </c>
      <c r="K49" s="314" t="s">
        <v>292</v>
      </c>
      <c r="L49" s="314" t="s">
        <v>293</v>
      </c>
      <c r="M49" s="314" t="s">
        <v>294</v>
      </c>
      <c r="N49" s="314" t="s">
        <v>295</v>
      </c>
      <c r="O49" s="314" t="s">
        <v>116</v>
      </c>
      <c r="P49" s="314">
        <v>0</v>
      </c>
      <c r="Q49" s="334">
        <f t="shared" ref="Q49:W49" si="0">(100*0.7)+(80*0.3)</f>
        <v>94</v>
      </c>
      <c r="R49" s="334">
        <f t="shared" si="0"/>
        <v>94</v>
      </c>
      <c r="S49" s="500">
        <f t="shared" si="0"/>
        <v>94</v>
      </c>
      <c r="T49" s="334">
        <f t="shared" si="0"/>
        <v>94</v>
      </c>
      <c r="U49" s="334">
        <f t="shared" si="0"/>
        <v>94</v>
      </c>
      <c r="V49" s="334">
        <f t="shared" si="0"/>
        <v>94</v>
      </c>
      <c r="W49" s="334">
        <f t="shared" si="0"/>
        <v>94</v>
      </c>
      <c r="X49" s="315">
        <f>2900000*11.5</f>
        <v>33350000</v>
      </c>
      <c r="Y49" s="114" t="s">
        <v>296</v>
      </c>
      <c r="Z49" s="115">
        <v>0</v>
      </c>
      <c r="AA49" s="116">
        <v>0.05</v>
      </c>
      <c r="AB49" s="114" t="s">
        <v>297</v>
      </c>
      <c r="AC49" s="21">
        <v>43831</v>
      </c>
      <c r="AD49" s="21">
        <v>43861</v>
      </c>
      <c r="AE49" s="114" t="s">
        <v>298</v>
      </c>
      <c r="AF49" s="114" t="s">
        <v>299</v>
      </c>
      <c r="AG49" s="114" t="s">
        <v>100</v>
      </c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 t="s">
        <v>100</v>
      </c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 t="s">
        <v>100</v>
      </c>
      <c r="BK49" s="114" t="s">
        <v>143</v>
      </c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27"/>
    </row>
    <row r="50" spans="1:75" s="28" customFormat="1" ht="52.5" hidden="1" customHeight="1" x14ac:dyDescent="0.25">
      <c r="A50" s="324"/>
      <c r="B50" s="304"/>
      <c r="C50" s="327"/>
      <c r="D50" s="329"/>
      <c r="E50" s="328"/>
      <c r="F50" s="310"/>
      <c r="G50" s="312"/>
      <c r="H50" s="312"/>
      <c r="I50" s="314"/>
      <c r="J50" s="314"/>
      <c r="K50" s="314"/>
      <c r="L50" s="314"/>
      <c r="M50" s="314"/>
      <c r="N50" s="314"/>
      <c r="O50" s="314"/>
      <c r="P50" s="314"/>
      <c r="Q50" s="334"/>
      <c r="R50" s="334"/>
      <c r="S50" s="500"/>
      <c r="T50" s="334"/>
      <c r="U50" s="334"/>
      <c r="V50" s="334"/>
      <c r="W50" s="334"/>
      <c r="X50" s="315"/>
      <c r="Y50" s="114" t="s">
        <v>300</v>
      </c>
      <c r="Z50" s="115">
        <v>0</v>
      </c>
      <c r="AA50" s="116">
        <v>0.05</v>
      </c>
      <c r="AB50" s="114" t="s">
        <v>301</v>
      </c>
      <c r="AC50" s="21">
        <v>43862</v>
      </c>
      <c r="AD50" s="21">
        <v>43921</v>
      </c>
      <c r="AE50" s="114" t="s">
        <v>298</v>
      </c>
      <c r="AF50" s="114" t="s">
        <v>299</v>
      </c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 t="s">
        <v>100</v>
      </c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 t="s">
        <v>100</v>
      </c>
      <c r="BK50" s="114" t="s">
        <v>100</v>
      </c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27"/>
    </row>
    <row r="51" spans="1:75" s="28" customFormat="1" ht="1.5" hidden="1" customHeight="1" x14ac:dyDescent="0.25">
      <c r="A51" s="324"/>
      <c r="B51" s="304"/>
      <c r="C51" s="327"/>
      <c r="D51" s="329"/>
      <c r="E51" s="328"/>
      <c r="F51" s="310"/>
      <c r="G51" s="312"/>
      <c r="H51" s="312"/>
      <c r="I51" s="314"/>
      <c r="J51" s="314"/>
      <c r="K51" s="314"/>
      <c r="L51" s="314"/>
      <c r="M51" s="314"/>
      <c r="N51" s="314"/>
      <c r="O51" s="314"/>
      <c r="P51" s="314"/>
      <c r="Q51" s="334"/>
      <c r="R51" s="334"/>
      <c r="S51" s="500"/>
      <c r="T51" s="334"/>
      <c r="U51" s="334"/>
      <c r="V51" s="334"/>
      <c r="W51" s="334"/>
      <c r="X51" s="315"/>
      <c r="Y51" s="114" t="s">
        <v>302</v>
      </c>
      <c r="Z51" s="115">
        <v>0</v>
      </c>
      <c r="AA51" s="116">
        <v>0.15</v>
      </c>
      <c r="AB51" s="114" t="s">
        <v>303</v>
      </c>
      <c r="AC51" s="21">
        <v>43922</v>
      </c>
      <c r="AD51" s="21">
        <v>44196</v>
      </c>
      <c r="AE51" s="114" t="s">
        <v>298</v>
      </c>
      <c r="AF51" s="114" t="s">
        <v>304</v>
      </c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 t="s">
        <v>100</v>
      </c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 t="s">
        <v>100</v>
      </c>
      <c r="BK51" s="114" t="s">
        <v>100</v>
      </c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27"/>
    </row>
    <row r="52" spans="1:75" s="28" customFormat="1" ht="66" hidden="1" customHeight="1" x14ac:dyDescent="0.25">
      <c r="A52" s="324"/>
      <c r="B52" s="304"/>
      <c r="C52" s="327"/>
      <c r="D52" s="329"/>
      <c r="E52" s="328"/>
      <c r="F52" s="310"/>
      <c r="G52" s="312"/>
      <c r="H52" s="312"/>
      <c r="I52" s="314"/>
      <c r="J52" s="314"/>
      <c r="K52" s="314"/>
      <c r="L52" s="314"/>
      <c r="M52" s="314"/>
      <c r="N52" s="314"/>
      <c r="O52" s="314"/>
      <c r="P52" s="314"/>
      <c r="Q52" s="334"/>
      <c r="R52" s="334"/>
      <c r="S52" s="500"/>
      <c r="T52" s="334"/>
      <c r="U52" s="334"/>
      <c r="V52" s="334"/>
      <c r="W52" s="334"/>
      <c r="X52" s="315"/>
      <c r="Y52" s="114" t="s">
        <v>305</v>
      </c>
      <c r="Z52" s="115">
        <v>0</v>
      </c>
      <c r="AA52" s="116">
        <v>0.65</v>
      </c>
      <c r="AB52" s="114" t="s">
        <v>306</v>
      </c>
      <c r="AC52" s="21">
        <v>43831</v>
      </c>
      <c r="AD52" s="21">
        <v>44196</v>
      </c>
      <c r="AE52" s="114" t="s">
        <v>298</v>
      </c>
      <c r="AF52" s="114" t="s">
        <v>304</v>
      </c>
      <c r="AG52" s="114"/>
      <c r="AH52" s="114"/>
      <c r="AI52" s="114"/>
      <c r="AJ52" s="114"/>
      <c r="AK52" s="114"/>
      <c r="AL52" s="114"/>
      <c r="AM52" s="114" t="s">
        <v>100</v>
      </c>
      <c r="AN52" s="114"/>
      <c r="AO52" s="114"/>
      <c r="AP52" s="114"/>
      <c r="AQ52" s="114"/>
      <c r="AR52" s="114"/>
      <c r="AS52" s="114"/>
      <c r="AT52" s="114"/>
      <c r="AU52" s="114"/>
      <c r="AV52" s="114"/>
      <c r="AW52" s="114" t="s">
        <v>100</v>
      </c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 t="s">
        <v>100</v>
      </c>
      <c r="BK52" s="114" t="s">
        <v>100</v>
      </c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27"/>
    </row>
    <row r="53" spans="1:75" s="28" customFormat="1" ht="4.5" hidden="1" customHeight="1" thickBot="1" x14ac:dyDescent="0.3">
      <c r="A53" s="325"/>
      <c r="B53" s="305"/>
      <c r="C53" s="327"/>
      <c r="D53" s="329"/>
      <c r="E53" s="328"/>
      <c r="F53" s="311"/>
      <c r="G53" s="313"/>
      <c r="H53" s="312"/>
      <c r="I53" s="314"/>
      <c r="J53" s="314"/>
      <c r="K53" s="314"/>
      <c r="L53" s="314"/>
      <c r="M53" s="314"/>
      <c r="N53" s="314"/>
      <c r="O53" s="314"/>
      <c r="P53" s="314"/>
      <c r="Q53" s="334"/>
      <c r="R53" s="334"/>
      <c r="S53" s="500"/>
      <c r="T53" s="334"/>
      <c r="U53" s="334"/>
      <c r="V53" s="334"/>
      <c r="W53" s="334"/>
      <c r="X53" s="315"/>
      <c r="Y53" s="114" t="s">
        <v>307</v>
      </c>
      <c r="Z53" s="115">
        <v>0</v>
      </c>
      <c r="AA53" s="116">
        <v>0.1</v>
      </c>
      <c r="AB53" s="114" t="s">
        <v>308</v>
      </c>
      <c r="AC53" s="21">
        <v>44166</v>
      </c>
      <c r="AD53" s="21">
        <v>44196</v>
      </c>
      <c r="AE53" s="114" t="s">
        <v>298</v>
      </c>
      <c r="AF53" s="114" t="s">
        <v>299</v>
      </c>
      <c r="AG53" s="114"/>
      <c r="AH53" s="114"/>
      <c r="AI53" s="114"/>
      <c r="AJ53" s="114"/>
      <c r="AK53" s="114"/>
      <c r="AL53" s="114"/>
      <c r="AM53" s="114" t="s">
        <v>100</v>
      </c>
      <c r="AN53" s="114"/>
      <c r="AO53" s="114"/>
      <c r="AP53" s="114"/>
      <c r="AQ53" s="114"/>
      <c r="AR53" s="114"/>
      <c r="AS53" s="114"/>
      <c r="AT53" s="114"/>
      <c r="AU53" s="114"/>
      <c r="AV53" s="114"/>
      <c r="AW53" s="114" t="s">
        <v>100</v>
      </c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 t="s">
        <v>100</v>
      </c>
      <c r="BK53" s="114" t="s">
        <v>100</v>
      </c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27"/>
    </row>
    <row r="54" spans="1:75" s="28" customFormat="1" ht="34.5" hidden="1" customHeight="1" thickTop="1" x14ac:dyDescent="0.25">
      <c r="A54" s="364" t="s">
        <v>479</v>
      </c>
      <c r="B54" s="326">
        <v>0.4</v>
      </c>
      <c r="C54" s="360">
        <f>+D54*40%</f>
        <v>4.8000000000000001E-2</v>
      </c>
      <c r="D54" s="336">
        <v>0.12</v>
      </c>
      <c r="E54" s="339" t="s">
        <v>310</v>
      </c>
      <c r="F54" s="330">
        <v>1</v>
      </c>
      <c r="G54" s="340">
        <v>0.25</v>
      </c>
      <c r="H54" s="314" t="s">
        <v>132</v>
      </c>
      <c r="I54" s="347" t="s">
        <v>311</v>
      </c>
      <c r="J54" s="314" t="s">
        <v>503</v>
      </c>
      <c r="K54" s="314" t="s">
        <v>312</v>
      </c>
      <c r="L54" s="314" t="s">
        <v>313</v>
      </c>
      <c r="M54" s="314" t="s">
        <v>311</v>
      </c>
      <c r="N54" s="314" t="s">
        <v>314</v>
      </c>
      <c r="O54" s="314" t="s">
        <v>138</v>
      </c>
      <c r="P54" s="314">
        <v>1</v>
      </c>
      <c r="Q54" s="314">
        <v>3</v>
      </c>
      <c r="R54" s="314">
        <v>0</v>
      </c>
      <c r="S54" s="493">
        <v>0</v>
      </c>
      <c r="T54" s="314">
        <v>0</v>
      </c>
      <c r="U54" s="314">
        <v>0</v>
      </c>
      <c r="V54" s="314">
        <v>3</v>
      </c>
      <c r="W54" s="314">
        <v>3</v>
      </c>
      <c r="X54" s="315">
        <v>3720000000</v>
      </c>
      <c r="Y54" s="114" t="s">
        <v>315</v>
      </c>
      <c r="Z54" s="115">
        <v>0</v>
      </c>
      <c r="AA54" s="116">
        <v>0.25</v>
      </c>
      <c r="AB54" s="114" t="s">
        <v>316</v>
      </c>
      <c r="AC54" s="21">
        <v>43831</v>
      </c>
      <c r="AD54" s="21">
        <v>43921</v>
      </c>
      <c r="AE54" s="114" t="s">
        <v>317</v>
      </c>
      <c r="AF54" s="114" t="s">
        <v>318</v>
      </c>
      <c r="AG54" s="114" t="s">
        <v>100</v>
      </c>
      <c r="AH54" s="114" t="s">
        <v>100</v>
      </c>
      <c r="AI54" s="114"/>
      <c r="AJ54" s="114"/>
      <c r="AK54" s="114"/>
      <c r="AL54" s="114"/>
      <c r="AM54" s="114"/>
      <c r="AN54" s="114"/>
      <c r="AO54" s="114"/>
      <c r="AP54" s="114"/>
      <c r="AQ54" s="114"/>
      <c r="AR54" s="114" t="s">
        <v>100</v>
      </c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 t="s">
        <v>100</v>
      </c>
      <c r="BD54" s="114"/>
      <c r="BE54" s="114"/>
      <c r="BF54" s="114"/>
      <c r="BG54" s="114"/>
      <c r="BH54" s="114"/>
      <c r="BI54" s="114"/>
      <c r="BJ54" s="114"/>
      <c r="BK54" s="114"/>
      <c r="BL54" s="114" t="s">
        <v>100</v>
      </c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27"/>
    </row>
    <row r="55" spans="1:75" s="28" customFormat="1" ht="49.5" hidden="1" customHeight="1" x14ac:dyDescent="0.25">
      <c r="A55" s="365"/>
      <c r="B55" s="304"/>
      <c r="C55" s="360"/>
      <c r="D55" s="337"/>
      <c r="E55" s="339"/>
      <c r="F55" s="310"/>
      <c r="G55" s="376"/>
      <c r="H55" s="314"/>
      <c r="I55" s="348"/>
      <c r="J55" s="333"/>
      <c r="K55" s="333"/>
      <c r="L55" s="333"/>
      <c r="M55" s="333"/>
      <c r="N55" s="333"/>
      <c r="O55" s="333"/>
      <c r="P55" s="333"/>
      <c r="Q55" s="333"/>
      <c r="R55" s="333"/>
      <c r="S55" s="494"/>
      <c r="T55" s="333"/>
      <c r="U55" s="333"/>
      <c r="V55" s="333"/>
      <c r="W55" s="333"/>
      <c r="X55" s="331"/>
      <c r="Y55" s="114" t="s">
        <v>319</v>
      </c>
      <c r="Z55" s="115">
        <v>0</v>
      </c>
      <c r="AA55" s="116">
        <v>0.5</v>
      </c>
      <c r="AB55" s="114" t="s">
        <v>320</v>
      </c>
      <c r="AC55" s="21">
        <v>43922</v>
      </c>
      <c r="AD55" s="21">
        <v>44165</v>
      </c>
      <c r="AE55" s="114" t="s">
        <v>317</v>
      </c>
      <c r="AF55" s="114" t="s">
        <v>321</v>
      </c>
      <c r="AG55" s="114"/>
      <c r="AH55" s="114"/>
      <c r="AI55" s="114"/>
      <c r="AJ55" s="114"/>
      <c r="AK55" s="114"/>
      <c r="AL55" s="114" t="s">
        <v>100</v>
      </c>
      <c r="AM55" s="114"/>
      <c r="AN55" s="114"/>
      <c r="AO55" s="114"/>
      <c r="AP55" s="114"/>
      <c r="AQ55" s="114"/>
      <c r="AR55" s="114" t="s">
        <v>100</v>
      </c>
      <c r="AS55" s="114"/>
      <c r="AT55" s="114"/>
      <c r="AU55" s="114" t="s">
        <v>100</v>
      </c>
      <c r="AV55" s="114" t="s">
        <v>100</v>
      </c>
      <c r="AW55" s="114"/>
      <c r="AX55" s="114" t="s">
        <v>100</v>
      </c>
      <c r="AY55" s="114"/>
      <c r="AZ55" s="114"/>
      <c r="BA55" s="25"/>
      <c r="BB55" s="25"/>
      <c r="BC55" s="114" t="s">
        <v>100</v>
      </c>
      <c r="BD55" s="25"/>
      <c r="BE55" s="25"/>
      <c r="BF55" s="25"/>
      <c r="BG55" s="25"/>
      <c r="BH55" s="25"/>
      <c r="BI55" s="25"/>
      <c r="BJ55" s="25"/>
      <c r="BK55" s="25"/>
      <c r="BL55" s="114" t="s">
        <v>100</v>
      </c>
      <c r="BM55" s="25"/>
      <c r="BN55" s="25"/>
      <c r="BO55" s="25"/>
      <c r="BP55" s="25"/>
      <c r="BQ55" s="25"/>
      <c r="BR55" s="25"/>
      <c r="BS55" s="25"/>
      <c r="BT55" s="25"/>
      <c r="BU55" s="25"/>
      <c r="BV55" s="114"/>
      <c r="BW55" s="27"/>
    </row>
    <row r="56" spans="1:75" s="28" customFormat="1" ht="7.5" hidden="1" customHeight="1" x14ac:dyDescent="0.25">
      <c r="A56" s="365"/>
      <c r="B56" s="304"/>
      <c r="C56" s="360"/>
      <c r="D56" s="338"/>
      <c r="E56" s="339"/>
      <c r="F56" s="310"/>
      <c r="G56" s="376"/>
      <c r="H56" s="314"/>
      <c r="I56" s="348"/>
      <c r="J56" s="333"/>
      <c r="K56" s="333"/>
      <c r="L56" s="333"/>
      <c r="M56" s="333"/>
      <c r="N56" s="333"/>
      <c r="O56" s="333"/>
      <c r="P56" s="333"/>
      <c r="Q56" s="333"/>
      <c r="R56" s="333"/>
      <c r="S56" s="494"/>
      <c r="T56" s="333"/>
      <c r="U56" s="333"/>
      <c r="V56" s="333"/>
      <c r="W56" s="333"/>
      <c r="X56" s="331"/>
      <c r="Y56" s="114" t="s">
        <v>322</v>
      </c>
      <c r="Z56" s="115">
        <v>0</v>
      </c>
      <c r="AA56" s="116">
        <v>0.25</v>
      </c>
      <c r="AB56" s="114" t="s">
        <v>323</v>
      </c>
      <c r="AC56" s="21">
        <v>44105</v>
      </c>
      <c r="AD56" s="21">
        <v>44196</v>
      </c>
      <c r="AE56" s="114" t="s">
        <v>317</v>
      </c>
      <c r="AF56" s="114" t="s">
        <v>324</v>
      </c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 t="s">
        <v>100</v>
      </c>
      <c r="AW56" s="114"/>
      <c r="AX56" s="114"/>
      <c r="AY56" s="114" t="s">
        <v>100</v>
      </c>
      <c r="AZ56" s="114"/>
      <c r="BA56" s="25"/>
      <c r="BB56" s="25"/>
      <c r="BC56" s="114" t="s">
        <v>100</v>
      </c>
      <c r="BD56" s="25"/>
      <c r="BE56" s="25"/>
      <c r="BF56" s="25"/>
      <c r="BG56" s="25"/>
      <c r="BH56" s="25"/>
      <c r="BI56" s="25"/>
      <c r="BJ56" s="25"/>
      <c r="BK56" s="25"/>
      <c r="BL56" s="114"/>
      <c r="BM56" s="25"/>
      <c r="BN56" s="25"/>
      <c r="BO56" s="25"/>
      <c r="BP56" s="25"/>
      <c r="BQ56" s="25"/>
      <c r="BR56" s="25"/>
      <c r="BS56" s="25"/>
      <c r="BT56" s="25"/>
      <c r="BU56" s="25"/>
      <c r="BV56" s="114"/>
      <c r="BW56" s="27"/>
    </row>
    <row r="57" spans="1:75" s="28" customFormat="1" ht="43.5" hidden="1" customHeight="1" x14ac:dyDescent="0.25">
      <c r="A57" s="365"/>
      <c r="B57" s="304"/>
      <c r="C57" s="360">
        <f>+D57*40%</f>
        <v>4.8000000000000001E-2</v>
      </c>
      <c r="D57" s="336">
        <v>0.12</v>
      </c>
      <c r="E57" s="339" t="s">
        <v>325</v>
      </c>
      <c r="F57" s="310"/>
      <c r="G57" s="376"/>
      <c r="H57" s="314" t="s">
        <v>326</v>
      </c>
      <c r="I57" s="347" t="s">
        <v>327</v>
      </c>
      <c r="J57" s="314" t="s">
        <v>503</v>
      </c>
      <c r="K57" s="314" t="s">
        <v>328</v>
      </c>
      <c r="L57" s="314" t="s">
        <v>313</v>
      </c>
      <c r="M57" s="314" t="s">
        <v>327</v>
      </c>
      <c r="N57" s="314" t="s">
        <v>329</v>
      </c>
      <c r="O57" s="314" t="s">
        <v>138</v>
      </c>
      <c r="P57" s="314">
        <v>2</v>
      </c>
      <c r="Q57" s="314">
        <v>3</v>
      </c>
      <c r="R57" s="314">
        <v>0</v>
      </c>
      <c r="S57" s="493">
        <v>0</v>
      </c>
      <c r="T57" s="314">
        <v>0</v>
      </c>
      <c r="U57" s="314">
        <v>3</v>
      </c>
      <c r="V57" s="314">
        <v>3</v>
      </c>
      <c r="W57" s="314">
        <v>3</v>
      </c>
      <c r="X57" s="315">
        <f>SUM(Z57:Z59)</f>
        <v>0</v>
      </c>
      <c r="Y57" s="114" t="s">
        <v>330</v>
      </c>
      <c r="Z57" s="115">
        <v>0</v>
      </c>
      <c r="AA57" s="116">
        <v>0.35</v>
      </c>
      <c r="AB57" s="114" t="s">
        <v>331</v>
      </c>
      <c r="AC57" s="21">
        <v>43831</v>
      </c>
      <c r="AD57" s="21">
        <v>43921</v>
      </c>
      <c r="AE57" s="114" t="s">
        <v>332</v>
      </c>
      <c r="AF57" s="114" t="s">
        <v>333</v>
      </c>
      <c r="AG57" s="114"/>
      <c r="AH57" s="114" t="s">
        <v>100</v>
      </c>
      <c r="AI57" s="114"/>
      <c r="AJ57" s="114"/>
      <c r="AK57" s="114"/>
      <c r="AL57" s="114" t="s">
        <v>100</v>
      </c>
      <c r="AM57" s="114"/>
      <c r="AN57" s="114"/>
      <c r="AO57" s="114"/>
      <c r="AP57" s="114"/>
      <c r="AQ57" s="114"/>
      <c r="AR57" s="114" t="s">
        <v>100</v>
      </c>
      <c r="AS57" s="114"/>
      <c r="AT57" s="114"/>
      <c r="AU57" s="114"/>
      <c r="AV57" s="114"/>
      <c r="AW57" s="114"/>
      <c r="AX57" s="114"/>
      <c r="AY57" s="114"/>
      <c r="AZ57" s="114"/>
      <c r="BA57" s="25"/>
      <c r="BB57" s="25"/>
      <c r="BC57" s="114" t="s">
        <v>100</v>
      </c>
      <c r="BD57" s="25"/>
      <c r="BE57" s="25"/>
      <c r="BF57" s="25"/>
      <c r="BG57" s="25"/>
      <c r="BH57" s="25"/>
      <c r="BI57" s="25"/>
      <c r="BJ57" s="25"/>
      <c r="BK57" s="25"/>
      <c r="BL57" s="114" t="s">
        <v>100</v>
      </c>
      <c r="BM57" s="25"/>
      <c r="BN57" s="25"/>
      <c r="BO57" s="25"/>
      <c r="BP57" s="25"/>
      <c r="BQ57" s="25"/>
      <c r="BR57" s="25"/>
      <c r="BS57" s="25"/>
      <c r="BT57" s="25"/>
      <c r="BU57" s="25"/>
      <c r="BV57" s="114"/>
      <c r="BW57" s="27"/>
    </row>
    <row r="58" spans="1:75" s="28" customFormat="1" ht="48.75" hidden="1" customHeight="1" x14ac:dyDescent="0.25">
      <c r="A58" s="365"/>
      <c r="B58" s="304"/>
      <c r="C58" s="360"/>
      <c r="D58" s="337"/>
      <c r="E58" s="339"/>
      <c r="F58" s="310"/>
      <c r="G58" s="376"/>
      <c r="H58" s="314"/>
      <c r="I58" s="348"/>
      <c r="J58" s="333"/>
      <c r="K58" s="333"/>
      <c r="L58" s="333"/>
      <c r="M58" s="333"/>
      <c r="N58" s="333"/>
      <c r="O58" s="333"/>
      <c r="P58" s="333"/>
      <c r="Q58" s="333"/>
      <c r="R58" s="333"/>
      <c r="S58" s="494"/>
      <c r="T58" s="333"/>
      <c r="U58" s="333"/>
      <c r="V58" s="333"/>
      <c r="W58" s="333"/>
      <c r="X58" s="331"/>
      <c r="Y58" s="114" t="s">
        <v>315</v>
      </c>
      <c r="Z58" s="115">
        <v>0</v>
      </c>
      <c r="AA58" s="116">
        <v>0.35</v>
      </c>
      <c r="AB58" s="114" t="s">
        <v>316</v>
      </c>
      <c r="AC58" s="21">
        <v>43922</v>
      </c>
      <c r="AD58" s="21">
        <v>44012</v>
      </c>
      <c r="AE58" s="114" t="s">
        <v>332</v>
      </c>
      <c r="AF58" s="114" t="s">
        <v>334</v>
      </c>
      <c r="AG58" s="114" t="s">
        <v>100</v>
      </c>
      <c r="AH58" s="114" t="s">
        <v>100</v>
      </c>
      <c r="AI58" s="114"/>
      <c r="AJ58" s="114"/>
      <c r="AK58" s="114"/>
      <c r="AL58" s="114" t="s">
        <v>100</v>
      </c>
      <c r="AM58" s="114"/>
      <c r="AN58" s="114"/>
      <c r="AO58" s="114"/>
      <c r="AP58" s="114"/>
      <c r="AQ58" s="114"/>
      <c r="AR58" s="114" t="s">
        <v>100</v>
      </c>
      <c r="AS58" s="114"/>
      <c r="AT58" s="114"/>
      <c r="AU58" s="114" t="s">
        <v>100</v>
      </c>
      <c r="AV58" s="114"/>
      <c r="AW58" s="114"/>
      <c r="AX58" s="114"/>
      <c r="AY58" s="114"/>
      <c r="AZ58" s="114"/>
      <c r="BA58" s="25"/>
      <c r="BB58" s="25"/>
      <c r="BC58" s="114" t="s">
        <v>100</v>
      </c>
      <c r="BD58" s="25"/>
      <c r="BE58" s="25"/>
      <c r="BF58" s="25"/>
      <c r="BG58" s="25"/>
      <c r="BH58" s="25"/>
      <c r="BI58" s="25"/>
      <c r="BJ58" s="25"/>
      <c r="BK58" s="25"/>
      <c r="BL58" s="114" t="s">
        <v>100</v>
      </c>
      <c r="BM58" s="25"/>
      <c r="BN58" s="25"/>
      <c r="BO58" s="25"/>
      <c r="BP58" s="25"/>
      <c r="BQ58" s="25"/>
      <c r="BR58" s="25"/>
      <c r="BS58" s="25"/>
      <c r="BT58" s="25"/>
      <c r="BU58" s="25"/>
      <c r="BV58" s="114"/>
      <c r="BW58" s="27"/>
    </row>
    <row r="59" spans="1:75" s="28" customFormat="1" ht="39.75" hidden="1" customHeight="1" x14ac:dyDescent="0.25">
      <c r="A59" s="365"/>
      <c r="B59" s="304"/>
      <c r="C59" s="360"/>
      <c r="D59" s="338"/>
      <c r="E59" s="339"/>
      <c r="F59" s="310"/>
      <c r="G59" s="376"/>
      <c r="H59" s="314"/>
      <c r="I59" s="348"/>
      <c r="J59" s="333"/>
      <c r="K59" s="333"/>
      <c r="L59" s="333"/>
      <c r="M59" s="333"/>
      <c r="N59" s="333"/>
      <c r="O59" s="333"/>
      <c r="P59" s="333"/>
      <c r="Q59" s="333"/>
      <c r="R59" s="333"/>
      <c r="S59" s="494"/>
      <c r="T59" s="333"/>
      <c r="U59" s="333"/>
      <c r="V59" s="333"/>
      <c r="W59" s="333"/>
      <c r="X59" s="331"/>
      <c r="Y59" s="114" t="s">
        <v>335</v>
      </c>
      <c r="Z59" s="115">
        <v>0</v>
      </c>
      <c r="AA59" s="116">
        <v>0.3</v>
      </c>
      <c r="AB59" s="114" t="s">
        <v>320</v>
      </c>
      <c r="AC59" s="21">
        <v>44013</v>
      </c>
      <c r="AD59" s="21">
        <v>44196</v>
      </c>
      <c r="AE59" s="114" t="s">
        <v>332</v>
      </c>
      <c r="AF59" s="114" t="s">
        <v>321</v>
      </c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25"/>
      <c r="BB59" s="25"/>
      <c r="BC59" s="114"/>
      <c r="BD59" s="25"/>
      <c r="BE59" s="25"/>
      <c r="BF59" s="25"/>
      <c r="BG59" s="25"/>
      <c r="BH59" s="25"/>
      <c r="BI59" s="25"/>
      <c r="BJ59" s="25"/>
      <c r="BK59" s="25"/>
      <c r="BL59" s="114"/>
      <c r="BM59" s="25"/>
      <c r="BN59" s="25"/>
      <c r="BO59" s="25"/>
      <c r="BP59" s="25"/>
      <c r="BQ59" s="25"/>
      <c r="BR59" s="25"/>
      <c r="BS59" s="25"/>
      <c r="BT59" s="25"/>
      <c r="BU59" s="25"/>
      <c r="BV59" s="114"/>
      <c r="BW59" s="27"/>
    </row>
    <row r="60" spans="1:75" s="28" customFormat="1" ht="41.25" hidden="1" customHeight="1" x14ac:dyDescent="0.25">
      <c r="A60" s="365"/>
      <c r="B60" s="304"/>
      <c r="C60" s="360">
        <f>+D60*40%</f>
        <v>4.8000000000000001E-2</v>
      </c>
      <c r="D60" s="336">
        <v>0.12</v>
      </c>
      <c r="E60" s="339" t="s">
        <v>336</v>
      </c>
      <c r="F60" s="310"/>
      <c r="G60" s="376"/>
      <c r="H60" s="361" t="s">
        <v>132</v>
      </c>
      <c r="I60" s="347" t="s">
        <v>339</v>
      </c>
      <c r="J60" s="314" t="s">
        <v>503</v>
      </c>
      <c r="K60" s="314" t="s">
        <v>274</v>
      </c>
      <c r="L60" s="314" t="s">
        <v>338</v>
      </c>
      <c r="M60" s="314" t="s">
        <v>339</v>
      </c>
      <c r="N60" s="314" t="s">
        <v>340</v>
      </c>
      <c r="O60" s="314" t="s">
        <v>138</v>
      </c>
      <c r="P60" s="314">
        <v>6</v>
      </c>
      <c r="Q60" s="314">
        <v>10</v>
      </c>
      <c r="R60" s="314">
        <v>0</v>
      </c>
      <c r="S60" s="493">
        <v>0</v>
      </c>
      <c r="T60" s="314">
        <v>0</v>
      </c>
      <c r="U60" s="314">
        <v>0</v>
      </c>
      <c r="V60" s="314">
        <v>10</v>
      </c>
      <c r="W60" s="314">
        <v>10</v>
      </c>
      <c r="X60" s="315">
        <v>125000000</v>
      </c>
      <c r="Y60" s="114" t="s">
        <v>341</v>
      </c>
      <c r="Z60" s="115">
        <v>0</v>
      </c>
      <c r="AA60" s="116">
        <v>0.8</v>
      </c>
      <c r="AB60" s="114" t="s">
        <v>320</v>
      </c>
      <c r="AC60" s="21">
        <v>43831</v>
      </c>
      <c r="AD60" s="21">
        <v>44196</v>
      </c>
      <c r="AE60" s="114" t="s">
        <v>317</v>
      </c>
      <c r="AF60" s="114" t="s">
        <v>321</v>
      </c>
      <c r="AG60" s="114"/>
      <c r="AH60" s="114"/>
      <c r="AI60" s="114"/>
      <c r="AJ60" s="114"/>
      <c r="AK60" s="114"/>
      <c r="AL60" s="114" t="s">
        <v>100</v>
      </c>
      <c r="AM60" s="114"/>
      <c r="AN60" s="114"/>
      <c r="AO60" s="114"/>
      <c r="AP60" s="114"/>
      <c r="AQ60" s="114"/>
      <c r="AR60" s="114" t="s">
        <v>100</v>
      </c>
      <c r="AS60" s="114"/>
      <c r="AT60" s="114"/>
      <c r="AU60" s="114" t="s">
        <v>100</v>
      </c>
      <c r="AV60" s="114" t="s">
        <v>100</v>
      </c>
      <c r="AW60" s="114"/>
      <c r="AX60" s="114"/>
      <c r="AY60" s="114"/>
      <c r="AZ60" s="114"/>
      <c r="BA60" s="25"/>
      <c r="BB60" s="25"/>
      <c r="BC60" s="114" t="s">
        <v>100</v>
      </c>
      <c r="BD60" s="25"/>
      <c r="BE60" s="25"/>
      <c r="BF60" s="25"/>
      <c r="BG60" s="25"/>
      <c r="BH60" s="25"/>
      <c r="BI60" s="25"/>
      <c r="BJ60" s="25"/>
      <c r="BK60" s="25"/>
      <c r="BL60" s="114" t="s">
        <v>100</v>
      </c>
      <c r="BM60" s="25"/>
      <c r="BN60" s="25"/>
      <c r="BO60" s="25"/>
      <c r="BP60" s="25"/>
      <c r="BQ60" s="25"/>
      <c r="BR60" s="25"/>
      <c r="BS60" s="25"/>
      <c r="BT60" s="25"/>
      <c r="BU60" s="25"/>
      <c r="BV60" s="114"/>
      <c r="BW60" s="27"/>
    </row>
    <row r="61" spans="1:75" s="28" customFormat="1" ht="54" hidden="1" customHeight="1" x14ac:dyDescent="0.25">
      <c r="A61" s="365"/>
      <c r="B61" s="304"/>
      <c r="C61" s="360"/>
      <c r="D61" s="338"/>
      <c r="E61" s="339"/>
      <c r="F61" s="310"/>
      <c r="G61" s="376"/>
      <c r="H61" s="362"/>
      <c r="I61" s="348"/>
      <c r="J61" s="333"/>
      <c r="K61" s="333"/>
      <c r="L61" s="333"/>
      <c r="M61" s="314"/>
      <c r="N61" s="314"/>
      <c r="O61" s="333"/>
      <c r="P61" s="333"/>
      <c r="Q61" s="333"/>
      <c r="R61" s="333"/>
      <c r="S61" s="494"/>
      <c r="T61" s="333"/>
      <c r="U61" s="333"/>
      <c r="V61" s="333"/>
      <c r="W61" s="333"/>
      <c r="X61" s="331"/>
      <c r="Y61" s="114" t="s">
        <v>322</v>
      </c>
      <c r="Z61" s="115">
        <v>0</v>
      </c>
      <c r="AA61" s="116">
        <v>0.2</v>
      </c>
      <c r="AB61" s="114" t="s">
        <v>342</v>
      </c>
      <c r="AC61" s="21">
        <v>44105</v>
      </c>
      <c r="AD61" s="21">
        <v>44196</v>
      </c>
      <c r="AE61" s="114" t="s">
        <v>317</v>
      </c>
      <c r="AF61" s="114" t="s">
        <v>324</v>
      </c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 t="s">
        <v>100</v>
      </c>
      <c r="AV61" s="114" t="s">
        <v>100</v>
      </c>
      <c r="AW61" s="114"/>
      <c r="AX61" s="114" t="s">
        <v>100</v>
      </c>
      <c r="AY61" s="114"/>
      <c r="AZ61" s="114"/>
      <c r="BA61" s="25"/>
      <c r="BB61" s="25"/>
      <c r="BC61" s="114" t="s">
        <v>100</v>
      </c>
      <c r="BD61" s="25"/>
      <c r="BE61" s="25"/>
      <c r="BF61" s="25"/>
      <c r="BG61" s="25"/>
      <c r="BH61" s="25"/>
      <c r="BI61" s="25"/>
      <c r="BJ61" s="25"/>
      <c r="BK61" s="25"/>
      <c r="BL61" s="114"/>
      <c r="BM61" s="25"/>
      <c r="BN61" s="25"/>
      <c r="BO61" s="25"/>
      <c r="BP61" s="25"/>
      <c r="BQ61" s="25"/>
      <c r="BR61" s="25"/>
      <c r="BS61" s="25"/>
      <c r="BT61" s="25"/>
      <c r="BU61" s="25"/>
      <c r="BV61" s="114"/>
      <c r="BW61" s="27"/>
    </row>
    <row r="62" spans="1:75" s="28" customFormat="1" ht="33.75" hidden="1" customHeight="1" x14ac:dyDescent="0.25">
      <c r="A62" s="365"/>
      <c r="B62" s="304"/>
      <c r="C62" s="327">
        <f>+D62*40%</f>
        <v>4.8000000000000001E-2</v>
      </c>
      <c r="D62" s="336">
        <v>0.12</v>
      </c>
      <c r="E62" s="339" t="s">
        <v>343</v>
      </c>
      <c r="F62" s="310"/>
      <c r="G62" s="376"/>
      <c r="H62" s="314" t="s">
        <v>177</v>
      </c>
      <c r="I62" s="347" t="s">
        <v>344</v>
      </c>
      <c r="J62" s="314" t="s">
        <v>503</v>
      </c>
      <c r="K62" s="314" t="s">
        <v>345</v>
      </c>
      <c r="L62" s="314" t="s">
        <v>276</v>
      </c>
      <c r="M62" s="314" t="s">
        <v>344</v>
      </c>
      <c r="N62" s="314" t="s">
        <v>346</v>
      </c>
      <c r="O62" s="314" t="s">
        <v>138</v>
      </c>
      <c r="P62" s="314">
        <v>3</v>
      </c>
      <c r="Q62" s="314">
        <v>3</v>
      </c>
      <c r="R62" s="314">
        <v>0</v>
      </c>
      <c r="S62" s="493">
        <v>0</v>
      </c>
      <c r="T62" s="314">
        <v>0</v>
      </c>
      <c r="U62" s="314">
        <v>0</v>
      </c>
      <c r="V62" s="314">
        <v>3</v>
      </c>
      <c r="W62" s="314">
        <v>3</v>
      </c>
      <c r="X62" s="315">
        <f>Z62</f>
        <v>0</v>
      </c>
      <c r="Y62" s="114" t="s">
        <v>347</v>
      </c>
      <c r="Z62" s="115">
        <v>0</v>
      </c>
      <c r="AA62" s="116">
        <v>0.25</v>
      </c>
      <c r="AB62" s="114" t="s">
        <v>348</v>
      </c>
      <c r="AC62" s="21">
        <v>43831</v>
      </c>
      <c r="AD62" s="21">
        <v>43921</v>
      </c>
      <c r="AE62" s="114" t="s">
        <v>317</v>
      </c>
      <c r="AF62" s="114" t="s">
        <v>318</v>
      </c>
      <c r="AG62" s="114" t="s">
        <v>100</v>
      </c>
      <c r="AH62" s="114" t="s">
        <v>100</v>
      </c>
      <c r="AI62" s="114"/>
      <c r="AJ62" s="114"/>
      <c r="AK62" s="114"/>
      <c r="AL62" s="114" t="s">
        <v>100</v>
      </c>
      <c r="AM62" s="114"/>
      <c r="AN62" s="114"/>
      <c r="AO62" s="114"/>
      <c r="AP62" s="114"/>
      <c r="AQ62" s="114"/>
      <c r="AR62" s="114" t="s">
        <v>100</v>
      </c>
      <c r="AS62" s="114"/>
      <c r="AT62" s="114"/>
      <c r="AU62" s="114"/>
      <c r="AV62" s="114"/>
      <c r="AW62" s="114"/>
      <c r="AX62" s="114"/>
      <c r="AY62" s="114"/>
      <c r="AZ62" s="114"/>
      <c r="BA62" s="25"/>
      <c r="BB62" s="25"/>
      <c r="BC62" s="114" t="s">
        <v>100</v>
      </c>
      <c r="BD62" s="25"/>
      <c r="BE62" s="25"/>
      <c r="BF62" s="25"/>
      <c r="BG62" s="25"/>
      <c r="BH62" s="25"/>
      <c r="BI62" s="25"/>
      <c r="BJ62" s="25"/>
      <c r="BK62" s="25"/>
      <c r="BL62" s="114" t="s">
        <v>100</v>
      </c>
      <c r="BM62" s="25"/>
      <c r="BN62" s="25"/>
      <c r="BO62" s="25"/>
      <c r="BP62" s="25"/>
      <c r="BQ62" s="25"/>
      <c r="BR62" s="25"/>
      <c r="BS62" s="25"/>
      <c r="BT62" s="25"/>
      <c r="BU62" s="25"/>
      <c r="BV62" s="114"/>
      <c r="BW62" s="27"/>
    </row>
    <row r="63" spans="1:75" s="28" customFormat="1" ht="48" hidden="1" customHeight="1" x14ac:dyDescent="0.25">
      <c r="A63" s="365"/>
      <c r="B63" s="304"/>
      <c r="C63" s="327"/>
      <c r="D63" s="337"/>
      <c r="E63" s="339"/>
      <c r="F63" s="310"/>
      <c r="G63" s="376"/>
      <c r="H63" s="314"/>
      <c r="I63" s="348"/>
      <c r="J63" s="333"/>
      <c r="K63" s="333"/>
      <c r="L63" s="333"/>
      <c r="M63" s="333"/>
      <c r="N63" s="333"/>
      <c r="O63" s="333"/>
      <c r="P63" s="333"/>
      <c r="Q63" s="333"/>
      <c r="R63" s="333"/>
      <c r="S63" s="494"/>
      <c r="T63" s="333"/>
      <c r="U63" s="333"/>
      <c r="V63" s="333"/>
      <c r="W63" s="333"/>
      <c r="X63" s="331"/>
      <c r="Y63" s="114" t="s">
        <v>349</v>
      </c>
      <c r="Z63" s="115">
        <v>0</v>
      </c>
      <c r="AA63" s="116">
        <v>0.5</v>
      </c>
      <c r="AB63" s="114" t="s">
        <v>350</v>
      </c>
      <c r="AC63" s="21">
        <v>43922</v>
      </c>
      <c r="AD63" s="21">
        <v>44104</v>
      </c>
      <c r="AE63" s="114" t="s">
        <v>317</v>
      </c>
      <c r="AF63" s="114" t="s">
        <v>351</v>
      </c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 t="s">
        <v>100</v>
      </c>
      <c r="AS63" s="114"/>
      <c r="AT63" s="114"/>
      <c r="AU63" s="114" t="s">
        <v>100</v>
      </c>
      <c r="AV63" s="114" t="s">
        <v>100</v>
      </c>
      <c r="AW63" s="114"/>
      <c r="AX63" s="114" t="s">
        <v>100</v>
      </c>
      <c r="AY63" s="114"/>
      <c r="AZ63" s="114"/>
      <c r="BA63" s="25"/>
      <c r="BB63" s="25"/>
      <c r="BC63" s="114" t="s">
        <v>100</v>
      </c>
      <c r="BD63" s="25"/>
      <c r="BE63" s="25"/>
      <c r="BF63" s="25"/>
      <c r="BG63" s="25"/>
      <c r="BH63" s="25"/>
      <c r="BI63" s="25"/>
      <c r="BJ63" s="25"/>
      <c r="BK63" s="25"/>
      <c r="BL63" s="114"/>
      <c r="BM63" s="25"/>
      <c r="BN63" s="25"/>
      <c r="BO63" s="25"/>
      <c r="BP63" s="25"/>
      <c r="BQ63" s="25"/>
      <c r="BR63" s="25"/>
      <c r="BS63" s="25"/>
      <c r="BT63" s="25"/>
      <c r="BU63" s="25"/>
      <c r="BV63" s="114"/>
      <c r="BW63" s="27"/>
    </row>
    <row r="64" spans="1:75" s="28" customFormat="1" ht="34.5" hidden="1" customHeight="1" x14ac:dyDescent="0.25">
      <c r="A64" s="365"/>
      <c r="B64" s="304"/>
      <c r="C64" s="327"/>
      <c r="D64" s="338"/>
      <c r="E64" s="339"/>
      <c r="F64" s="310"/>
      <c r="G64" s="376"/>
      <c r="H64" s="314"/>
      <c r="I64" s="348"/>
      <c r="J64" s="333"/>
      <c r="K64" s="333"/>
      <c r="L64" s="333"/>
      <c r="M64" s="333"/>
      <c r="N64" s="333"/>
      <c r="O64" s="333"/>
      <c r="P64" s="333"/>
      <c r="Q64" s="333"/>
      <c r="R64" s="333"/>
      <c r="S64" s="494"/>
      <c r="T64" s="333"/>
      <c r="U64" s="333"/>
      <c r="V64" s="333"/>
      <c r="W64" s="333"/>
      <c r="X64" s="331"/>
      <c r="Y64" s="114" t="s">
        <v>352</v>
      </c>
      <c r="Z64" s="115">
        <v>0</v>
      </c>
      <c r="AA64" s="116">
        <v>0.25</v>
      </c>
      <c r="AB64" s="114" t="s">
        <v>353</v>
      </c>
      <c r="AC64" s="21">
        <v>44105</v>
      </c>
      <c r="AD64" s="21">
        <v>44196</v>
      </c>
      <c r="AE64" s="114" t="s">
        <v>317</v>
      </c>
      <c r="AF64" s="114" t="s">
        <v>324</v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 t="s">
        <v>100</v>
      </c>
      <c r="AV64" s="114" t="s">
        <v>100</v>
      </c>
      <c r="AW64" s="114"/>
      <c r="AX64" s="114" t="s">
        <v>100</v>
      </c>
      <c r="AY64" s="114" t="s">
        <v>100</v>
      </c>
      <c r="AZ64" s="114"/>
      <c r="BA64" s="25"/>
      <c r="BB64" s="25"/>
      <c r="BC64" s="114" t="s">
        <v>100</v>
      </c>
      <c r="BD64" s="25"/>
      <c r="BE64" s="25"/>
      <c r="BF64" s="25"/>
      <c r="BG64" s="25"/>
      <c r="BH64" s="25"/>
      <c r="BI64" s="25"/>
      <c r="BJ64" s="25"/>
      <c r="BK64" s="25"/>
      <c r="BL64" s="114"/>
      <c r="BM64" s="25"/>
      <c r="BN64" s="25"/>
      <c r="BO64" s="25"/>
      <c r="BP64" s="25"/>
      <c r="BQ64" s="25"/>
      <c r="BR64" s="25"/>
      <c r="BS64" s="25"/>
      <c r="BT64" s="25"/>
      <c r="BU64" s="25"/>
      <c r="BV64" s="114"/>
      <c r="BW64" s="27"/>
    </row>
    <row r="65" spans="1:75" s="28" customFormat="1" ht="96" hidden="1" customHeight="1" x14ac:dyDescent="0.25">
      <c r="A65" s="365"/>
      <c r="B65" s="304"/>
      <c r="C65" s="360">
        <f>+D65*40%</f>
        <v>4.8000000000000001E-2</v>
      </c>
      <c r="D65" s="336">
        <v>0.12</v>
      </c>
      <c r="E65" s="339" t="s">
        <v>354</v>
      </c>
      <c r="F65" s="310"/>
      <c r="G65" s="376"/>
      <c r="H65" s="362" t="s">
        <v>132</v>
      </c>
      <c r="I65" s="347" t="s">
        <v>355</v>
      </c>
      <c r="J65" s="314" t="s">
        <v>503</v>
      </c>
      <c r="K65" s="314" t="s">
        <v>356</v>
      </c>
      <c r="L65" s="314" t="s">
        <v>357</v>
      </c>
      <c r="M65" s="314" t="s">
        <v>358</v>
      </c>
      <c r="N65" s="314" t="s">
        <v>359</v>
      </c>
      <c r="O65" s="314" t="s">
        <v>138</v>
      </c>
      <c r="P65" s="314">
        <v>220</v>
      </c>
      <c r="Q65" s="314">
        <v>150</v>
      </c>
      <c r="R65" s="314">
        <v>10</v>
      </c>
      <c r="S65" s="493">
        <v>10</v>
      </c>
      <c r="T65" s="314">
        <v>20</v>
      </c>
      <c r="U65" s="314">
        <v>70</v>
      </c>
      <c r="V65" s="314">
        <v>150</v>
      </c>
      <c r="W65" s="314">
        <v>150</v>
      </c>
      <c r="X65" s="315" t="s">
        <v>360</v>
      </c>
      <c r="Y65" s="114" t="s">
        <v>361</v>
      </c>
      <c r="Z65" s="115">
        <v>0</v>
      </c>
      <c r="AA65" s="116">
        <v>0.3</v>
      </c>
      <c r="AB65" s="114" t="s">
        <v>362</v>
      </c>
      <c r="AC65" s="21">
        <v>43850</v>
      </c>
      <c r="AD65" s="21">
        <v>44153</v>
      </c>
      <c r="AE65" s="114" t="s">
        <v>363</v>
      </c>
      <c r="AF65" s="114" t="s">
        <v>318</v>
      </c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114"/>
      <c r="BW65" s="27"/>
    </row>
    <row r="66" spans="1:75" s="28" customFormat="1" ht="42.75" hidden="1" customHeight="1" thickBot="1" x14ac:dyDescent="0.3">
      <c r="A66" s="365"/>
      <c r="B66" s="304"/>
      <c r="C66" s="360"/>
      <c r="D66" s="338"/>
      <c r="E66" s="339"/>
      <c r="F66" s="310"/>
      <c r="G66" s="376"/>
      <c r="H66" s="363"/>
      <c r="I66" s="347"/>
      <c r="J66" s="333"/>
      <c r="K66" s="333"/>
      <c r="L66" s="333"/>
      <c r="M66" s="333"/>
      <c r="N66" s="333"/>
      <c r="O66" s="333"/>
      <c r="P66" s="333"/>
      <c r="Q66" s="333"/>
      <c r="R66" s="333"/>
      <c r="S66" s="494"/>
      <c r="T66" s="333"/>
      <c r="U66" s="333"/>
      <c r="V66" s="333"/>
      <c r="W66" s="333"/>
      <c r="X66" s="331"/>
      <c r="Y66" s="114" t="s">
        <v>364</v>
      </c>
      <c r="Z66" s="115">
        <v>0</v>
      </c>
      <c r="AA66" s="116" t="s">
        <v>366</v>
      </c>
      <c r="AB66" s="114" t="s">
        <v>367</v>
      </c>
      <c r="AC66" s="21">
        <v>43833</v>
      </c>
      <c r="AD66" s="21">
        <v>44169</v>
      </c>
      <c r="AE66" s="114" t="s">
        <v>363</v>
      </c>
      <c r="AF66" s="114" t="s">
        <v>351</v>
      </c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114"/>
      <c r="BW66" s="27"/>
    </row>
    <row r="67" spans="1:75" s="28" customFormat="1" ht="42.75" hidden="1" customHeight="1" x14ac:dyDescent="0.25">
      <c r="A67" s="365" t="s">
        <v>479</v>
      </c>
      <c r="B67" s="304"/>
      <c r="C67" s="355">
        <f>+D67*40%</f>
        <v>4.0000000000000008E-2</v>
      </c>
      <c r="D67" s="336">
        <v>0.1</v>
      </c>
      <c r="E67" s="339" t="s">
        <v>368</v>
      </c>
      <c r="F67" s="310"/>
      <c r="G67" s="376"/>
      <c r="H67" s="359" t="s">
        <v>242</v>
      </c>
      <c r="I67" s="314" t="s">
        <v>369</v>
      </c>
      <c r="J67" s="314" t="s">
        <v>496</v>
      </c>
      <c r="K67" s="314" t="s">
        <v>292</v>
      </c>
      <c r="L67" s="314" t="s">
        <v>371</v>
      </c>
      <c r="M67" s="314" t="s">
        <v>507</v>
      </c>
      <c r="N67" s="314" t="s">
        <v>507</v>
      </c>
      <c r="O67" s="314" t="s">
        <v>138</v>
      </c>
      <c r="P67" s="314">
        <v>0</v>
      </c>
      <c r="Q67" s="314">
        <v>1</v>
      </c>
      <c r="R67" s="314">
        <v>0</v>
      </c>
      <c r="S67" s="493">
        <v>0</v>
      </c>
      <c r="T67" s="314">
        <v>0</v>
      </c>
      <c r="U67" s="314">
        <v>0</v>
      </c>
      <c r="V67" s="314">
        <v>1</v>
      </c>
      <c r="W67" s="314">
        <v>1</v>
      </c>
      <c r="X67" s="315">
        <v>41600000</v>
      </c>
      <c r="Y67" s="114" t="s">
        <v>374</v>
      </c>
      <c r="Z67" s="115">
        <v>0</v>
      </c>
      <c r="AA67" s="116">
        <v>0.4</v>
      </c>
      <c r="AB67" s="114" t="s">
        <v>375</v>
      </c>
      <c r="AC67" s="21">
        <v>43877</v>
      </c>
      <c r="AD67" s="21">
        <v>44074</v>
      </c>
      <c r="AE67" s="114" t="s">
        <v>376</v>
      </c>
      <c r="AF67" s="114" t="s">
        <v>377</v>
      </c>
      <c r="AG67" s="114"/>
      <c r="AH67" s="114"/>
      <c r="AI67" s="114"/>
      <c r="AJ67" s="114"/>
      <c r="AK67" s="114"/>
      <c r="AL67" s="114"/>
      <c r="AM67" s="26" t="s">
        <v>100</v>
      </c>
      <c r="AN67" s="26" t="s">
        <v>100</v>
      </c>
      <c r="AO67" s="26" t="s">
        <v>100</v>
      </c>
      <c r="AP67" s="114"/>
      <c r="AQ67" s="114"/>
      <c r="AR67" s="114"/>
      <c r="AS67" s="114"/>
      <c r="AT67" s="114"/>
      <c r="AU67" s="26" t="s">
        <v>100</v>
      </c>
      <c r="AV67" s="26"/>
      <c r="AW67" s="114"/>
      <c r="AX67" s="26" t="s">
        <v>100</v>
      </c>
      <c r="AY67" s="114" t="s">
        <v>100</v>
      </c>
      <c r="AZ67" s="114"/>
      <c r="BA67" s="26" t="s">
        <v>100</v>
      </c>
      <c r="BB67" s="26" t="s">
        <v>100</v>
      </c>
      <c r="BC67" s="26" t="s">
        <v>100</v>
      </c>
      <c r="BD67" s="26"/>
      <c r="BE67" s="26"/>
      <c r="BF67" s="26"/>
      <c r="BG67" s="26"/>
      <c r="BH67" s="26" t="s">
        <v>100</v>
      </c>
      <c r="BI67" s="26"/>
      <c r="BJ67" s="26"/>
      <c r="BK67" s="26"/>
      <c r="BL67" s="26" t="s">
        <v>100</v>
      </c>
      <c r="BM67" s="26"/>
      <c r="BN67" s="26"/>
      <c r="BO67" s="26"/>
      <c r="BP67" s="26"/>
      <c r="BQ67" s="26"/>
      <c r="BR67" s="26"/>
      <c r="BS67" s="26" t="s">
        <v>100</v>
      </c>
      <c r="BT67" s="26" t="s">
        <v>100</v>
      </c>
      <c r="BU67" s="26" t="s">
        <v>100</v>
      </c>
      <c r="BV67" s="114"/>
      <c r="BW67" s="27"/>
    </row>
    <row r="68" spans="1:75" s="28" customFormat="1" ht="9.75" hidden="1" customHeight="1" x14ac:dyDescent="0.25">
      <c r="A68" s="365"/>
      <c r="B68" s="304"/>
      <c r="C68" s="356"/>
      <c r="D68" s="337"/>
      <c r="E68" s="339"/>
      <c r="F68" s="310"/>
      <c r="G68" s="376"/>
      <c r="H68" s="314"/>
      <c r="I68" s="314"/>
      <c r="J68" s="314"/>
      <c r="K68" s="314"/>
      <c r="L68" s="314"/>
      <c r="M68" s="314"/>
      <c r="N68" s="314"/>
      <c r="O68" s="314"/>
      <c r="P68" s="314"/>
      <c r="Q68" s="314"/>
      <c r="R68" s="314"/>
      <c r="S68" s="493"/>
      <c r="T68" s="314"/>
      <c r="U68" s="314"/>
      <c r="V68" s="314"/>
      <c r="W68" s="314"/>
      <c r="X68" s="315"/>
      <c r="Y68" s="114" t="s">
        <v>378</v>
      </c>
      <c r="Z68" s="115">
        <v>0</v>
      </c>
      <c r="AA68" s="117">
        <v>0.15</v>
      </c>
      <c r="AB68" s="114" t="s">
        <v>379</v>
      </c>
      <c r="AC68" s="21">
        <v>43922</v>
      </c>
      <c r="AD68" s="21">
        <v>44104</v>
      </c>
      <c r="AE68" s="114" t="s">
        <v>376</v>
      </c>
      <c r="AF68" s="114" t="s">
        <v>380</v>
      </c>
      <c r="AG68" s="26" t="s">
        <v>100</v>
      </c>
      <c r="AH68" s="114"/>
      <c r="AI68" s="114"/>
      <c r="AJ68" s="114"/>
      <c r="AK68" s="114"/>
      <c r="AL68" s="114"/>
      <c r="AM68" s="26" t="s">
        <v>100</v>
      </c>
      <c r="AN68" s="26" t="s">
        <v>100</v>
      </c>
      <c r="AO68" s="26" t="s">
        <v>100</v>
      </c>
      <c r="AP68" s="114"/>
      <c r="AQ68" s="114"/>
      <c r="AR68" s="114"/>
      <c r="AS68" s="114"/>
      <c r="AT68" s="114"/>
      <c r="AU68" s="26" t="s">
        <v>100</v>
      </c>
      <c r="AV68" s="26"/>
      <c r="AW68" s="114"/>
      <c r="AX68" s="26" t="s">
        <v>100</v>
      </c>
      <c r="AY68" s="114"/>
      <c r="AZ68" s="114"/>
      <c r="BA68" s="26" t="s">
        <v>100</v>
      </c>
      <c r="BB68" s="26" t="s">
        <v>100</v>
      </c>
      <c r="BC68" s="26" t="s">
        <v>100</v>
      </c>
      <c r="BD68" s="26"/>
      <c r="BE68" s="25"/>
      <c r="BF68" s="25"/>
      <c r="BG68" s="25"/>
      <c r="BH68" s="25"/>
      <c r="BI68" s="25"/>
      <c r="BJ68" s="25"/>
      <c r="BK68" s="25"/>
      <c r="BL68" s="26" t="s">
        <v>100</v>
      </c>
      <c r="BM68" s="25"/>
      <c r="BN68" s="25"/>
      <c r="BO68" s="25"/>
      <c r="BP68" s="25"/>
      <c r="BQ68" s="25"/>
      <c r="BR68" s="25"/>
      <c r="BS68" s="26" t="s">
        <v>100</v>
      </c>
      <c r="BT68" s="26"/>
      <c r="BU68" s="26"/>
      <c r="BV68" s="114"/>
      <c r="BW68" s="27"/>
    </row>
    <row r="69" spans="1:75" s="28" customFormat="1" ht="22.5" hidden="1" customHeight="1" x14ac:dyDescent="0.25">
      <c r="A69" s="365"/>
      <c r="B69" s="304"/>
      <c r="C69" s="356"/>
      <c r="D69" s="337"/>
      <c r="E69" s="339"/>
      <c r="F69" s="310"/>
      <c r="G69" s="376"/>
      <c r="H69" s="314"/>
      <c r="I69" s="314"/>
      <c r="J69" s="314"/>
      <c r="K69" s="314"/>
      <c r="L69" s="314"/>
      <c r="M69" s="314"/>
      <c r="N69" s="314"/>
      <c r="O69" s="314"/>
      <c r="P69" s="314"/>
      <c r="Q69" s="314"/>
      <c r="R69" s="314"/>
      <c r="S69" s="493"/>
      <c r="T69" s="314"/>
      <c r="U69" s="314"/>
      <c r="V69" s="314"/>
      <c r="W69" s="314"/>
      <c r="X69" s="315"/>
      <c r="Y69" s="114" t="s">
        <v>381</v>
      </c>
      <c r="Z69" s="115">
        <v>0</v>
      </c>
      <c r="AA69" s="117">
        <v>0.15</v>
      </c>
      <c r="AB69" s="114" t="s">
        <v>382</v>
      </c>
      <c r="AC69" s="21">
        <v>44013</v>
      </c>
      <c r="AD69" s="21">
        <v>44135</v>
      </c>
      <c r="AE69" s="114" t="s">
        <v>383</v>
      </c>
      <c r="AF69" s="114" t="s">
        <v>384</v>
      </c>
      <c r="AG69" s="114"/>
      <c r="AH69" s="114"/>
      <c r="AI69" s="114"/>
      <c r="AJ69" s="114"/>
      <c r="AK69" s="114"/>
      <c r="AL69" s="114"/>
      <c r="AM69" s="26" t="s">
        <v>100</v>
      </c>
      <c r="AN69" s="26" t="s">
        <v>100</v>
      </c>
      <c r="AO69" s="26" t="s">
        <v>100</v>
      </c>
      <c r="AP69" s="114"/>
      <c r="AQ69" s="114"/>
      <c r="AR69" s="114"/>
      <c r="AS69" s="114"/>
      <c r="AT69" s="114"/>
      <c r="AU69" s="26" t="s">
        <v>100</v>
      </c>
      <c r="AV69" s="26" t="s">
        <v>100</v>
      </c>
      <c r="AW69" s="114"/>
      <c r="AX69" s="26" t="s">
        <v>100</v>
      </c>
      <c r="AY69" s="114"/>
      <c r="AZ69" s="114" t="s">
        <v>100</v>
      </c>
      <c r="BA69" s="26" t="s">
        <v>100</v>
      </c>
      <c r="BB69" s="26" t="s">
        <v>100</v>
      </c>
      <c r="BC69" s="26" t="s">
        <v>100</v>
      </c>
      <c r="BD69" s="26"/>
      <c r="BE69" s="25"/>
      <c r="BF69" s="25"/>
      <c r="BG69" s="25"/>
      <c r="BH69" s="26" t="s">
        <v>100</v>
      </c>
      <c r="BI69" s="25"/>
      <c r="BJ69" s="25"/>
      <c r="BK69" s="25"/>
      <c r="BL69" s="26" t="s">
        <v>100</v>
      </c>
      <c r="BM69" s="25"/>
      <c r="BN69" s="25"/>
      <c r="BO69" s="25"/>
      <c r="BP69" s="25"/>
      <c r="BQ69" s="25"/>
      <c r="BR69" s="25"/>
      <c r="BS69" s="26" t="s">
        <v>100</v>
      </c>
      <c r="BT69" s="26" t="s">
        <v>100</v>
      </c>
      <c r="BU69" s="26" t="s">
        <v>100</v>
      </c>
      <c r="BV69" s="114"/>
      <c r="BW69" s="27"/>
    </row>
    <row r="70" spans="1:75" s="28" customFormat="1" ht="30" hidden="1" customHeight="1" x14ac:dyDescent="0.25">
      <c r="A70" s="365"/>
      <c r="B70" s="304"/>
      <c r="C70" s="357"/>
      <c r="D70" s="338"/>
      <c r="E70" s="339"/>
      <c r="F70" s="310"/>
      <c r="G70" s="376"/>
      <c r="H70" s="314"/>
      <c r="I70" s="314"/>
      <c r="J70" s="314"/>
      <c r="K70" s="314"/>
      <c r="L70" s="314"/>
      <c r="M70" s="314"/>
      <c r="N70" s="314"/>
      <c r="O70" s="314"/>
      <c r="P70" s="314"/>
      <c r="Q70" s="314"/>
      <c r="R70" s="314"/>
      <c r="S70" s="493"/>
      <c r="T70" s="314"/>
      <c r="U70" s="314"/>
      <c r="V70" s="314"/>
      <c r="W70" s="314"/>
      <c r="X70" s="315"/>
      <c r="Y70" s="114" t="s">
        <v>508</v>
      </c>
      <c r="Z70" s="115">
        <v>0</v>
      </c>
      <c r="AA70" s="117">
        <v>0.3</v>
      </c>
      <c r="AB70" s="114" t="s">
        <v>386</v>
      </c>
      <c r="AC70" s="21">
        <v>44136</v>
      </c>
      <c r="AD70" s="21">
        <v>44183</v>
      </c>
      <c r="AE70" s="114" t="s">
        <v>376</v>
      </c>
      <c r="AF70" s="114" t="s">
        <v>387</v>
      </c>
      <c r="AG70" s="114"/>
      <c r="AH70" s="114"/>
      <c r="AI70" s="114"/>
      <c r="AJ70" s="114"/>
      <c r="AK70" s="114"/>
      <c r="AL70" s="114"/>
      <c r="AM70" s="114"/>
      <c r="AN70" s="26" t="s">
        <v>100</v>
      </c>
      <c r="AO70" s="26" t="s">
        <v>100</v>
      </c>
      <c r="AP70" s="114"/>
      <c r="AQ70" s="114"/>
      <c r="AR70" s="114"/>
      <c r="AS70" s="114"/>
      <c r="AT70" s="114"/>
      <c r="AU70" s="26"/>
      <c r="AV70" s="26"/>
      <c r="AW70" s="114"/>
      <c r="AX70" s="114"/>
      <c r="AY70" s="114" t="s">
        <v>100</v>
      </c>
      <c r="AZ70" s="114"/>
      <c r="BA70" s="26" t="s">
        <v>100</v>
      </c>
      <c r="BB70" s="26" t="s">
        <v>100</v>
      </c>
      <c r="BC70" s="26" t="s">
        <v>100</v>
      </c>
      <c r="BD70" s="26"/>
      <c r="BE70" s="25"/>
      <c r="BF70" s="25"/>
      <c r="BG70" s="25"/>
      <c r="BH70" s="25"/>
      <c r="BI70" s="25"/>
      <c r="BJ70" s="25"/>
      <c r="BK70" s="25"/>
      <c r="BL70" s="26"/>
      <c r="BM70" s="25"/>
      <c r="BN70" s="25"/>
      <c r="BO70" s="26" t="s">
        <v>100</v>
      </c>
      <c r="BP70" s="25"/>
      <c r="BQ70" s="25"/>
      <c r="BR70" s="25"/>
      <c r="BS70" s="26" t="s">
        <v>100</v>
      </c>
      <c r="BT70" s="26"/>
      <c r="BU70" s="26"/>
      <c r="BV70" s="114"/>
      <c r="BW70" s="27"/>
    </row>
    <row r="71" spans="1:75" s="28" customFormat="1" ht="51" hidden="1" customHeight="1" x14ac:dyDescent="0.25">
      <c r="A71" s="365"/>
      <c r="B71" s="304"/>
      <c r="C71" s="355">
        <f>+D71*40%</f>
        <v>2.8000000000000004E-2</v>
      </c>
      <c r="D71" s="336">
        <v>7.0000000000000007E-2</v>
      </c>
      <c r="E71" s="339" t="s">
        <v>388</v>
      </c>
      <c r="F71" s="310"/>
      <c r="G71" s="376"/>
      <c r="H71" s="314" t="s">
        <v>242</v>
      </c>
      <c r="I71" s="314" t="s">
        <v>389</v>
      </c>
      <c r="J71" s="314" t="s">
        <v>496</v>
      </c>
      <c r="K71" s="314" t="s">
        <v>292</v>
      </c>
      <c r="L71" s="314" t="s">
        <v>391</v>
      </c>
      <c r="M71" s="314" t="s">
        <v>392</v>
      </c>
      <c r="N71" s="314" t="s">
        <v>393</v>
      </c>
      <c r="O71" s="314" t="s">
        <v>116</v>
      </c>
      <c r="P71" s="350">
        <v>0.2354</v>
      </c>
      <c r="Q71" s="350">
        <v>0.2732</v>
      </c>
      <c r="R71" s="350">
        <v>6.83E-2</v>
      </c>
      <c r="S71" s="495">
        <v>6.83E-2</v>
      </c>
      <c r="T71" s="350">
        <v>0.1366</v>
      </c>
      <c r="U71" s="350">
        <v>0.2049</v>
      </c>
      <c r="V71" s="350">
        <v>0.2732</v>
      </c>
      <c r="W71" s="350">
        <v>0.2732</v>
      </c>
      <c r="X71" s="315">
        <v>200000000</v>
      </c>
      <c r="Y71" s="114" t="s">
        <v>394</v>
      </c>
      <c r="Z71" s="115">
        <v>0</v>
      </c>
      <c r="AA71" s="116">
        <v>0.1</v>
      </c>
      <c r="AB71" s="114" t="s">
        <v>395</v>
      </c>
      <c r="AC71" s="21">
        <v>43831</v>
      </c>
      <c r="AD71" s="21">
        <v>43861</v>
      </c>
      <c r="AE71" s="114" t="s">
        <v>396</v>
      </c>
      <c r="AF71" s="114" t="s">
        <v>397</v>
      </c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114"/>
      <c r="BM71" s="25"/>
      <c r="BN71" s="25"/>
      <c r="BO71" s="25"/>
      <c r="BP71" s="25"/>
      <c r="BQ71" s="25"/>
      <c r="BR71" s="25"/>
      <c r="BS71" s="25"/>
      <c r="BT71" s="25"/>
      <c r="BU71" s="25"/>
      <c r="BV71" s="114"/>
      <c r="BW71" s="27"/>
    </row>
    <row r="72" spans="1:75" s="28" customFormat="1" ht="15.75" hidden="1" customHeight="1" x14ac:dyDescent="0.25">
      <c r="A72" s="365"/>
      <c r="B72" s="304"/>
      <c r="C72" s="356"/>
      <c r="D72" s="337"/>
      <c r="E72" s="339"/>
      <c r="F72" s="310"/>
      <c r="G72" s="376"/>
      <c r="H72" s="314"/>
      <c r="I72" s="314"/>
      <c r="J72" s="314"/>
      <c r="K72" s="314"/>
      <c r="L72" s="314"/>
      <c r="M72" s="314"/>
      <c r="N72" s="314"/>
      <c r="O72" s="314"/>
      <c r="P72" s="350"/>
      <c r="Q72" s="350"/>
      <c r="R72" s="350"/>
      <c r="S72" s="495"/>
      <c r="T72" s="350"/>
      <c r="U72" s="350"/>
      <c r="V72" s="350"/>
      <c r="W72" s="350"/>
      <c r="X72" s="315"/>
      <c r="Y72" s="114" t="s">
        <v>398</v>
      </c>
      <c r="Z72" s="115">
        <v>0</v>
      </c>
      <c r="AA72" s="116">
        <v>0.6</v>
      </c>
      <c r="AB72" s="114" t="s">
        <v>399</v>
      </c>
      <c r="AC72" s="21">
        <v>43862</v>
      </c>
      <c r="AD72" s="21">
        <v>44196</v>
      </c>
      <c r="AE72" s="114" t="s">
        <v>396</v>
      </c>
      <c r="AF72" s="114" t="s">
        <v>397</v>
      </c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114"/>
      <c r="BM72" s="25"/>
      <c r="BN72" s="25"/>
      <c r="BO72" s="25"/>
      <c r="BP72" s="25"/>
      <c r="BQ72" s="25"/>
      <c r="BR72" s="25"/>
      <c r="BS72" s="25"/>
      <c r="BT72" s="25"/>
      <c r="BU72" s="25"/>
      <c r="BV72" s="114"/>
      <c r="BW72" s="27"/>
    </row>
    <row r="73" spans="1:75" s="28" customFormat="1" ht="28.5" hidden="1" customHeight="1" x14ac:dyDescent="0.25">
      <c r="A73" s="365"/>
      <c r="B73" s="304"/>
      <c r="C73" s="356"/>
      <c r="D73" s="337"/>
      <c r="E73" s="339"/>
      <c r="F73" s="310"/>
      <c r="G73" s="376"/>
      <c r="H73" s="314"/>
      <c r="I73" s="314"/>
      <c r="J73" s="314"/>
      <c r="K73" s="314"/>
      <c r="L73" s="314"/>
      <c r="M73" s="314"/>
      <c r="N73" s="314"/>
      <c r="O73" s="314"/>
      <c r="P73" s="350"/>
      <c r="Q73" s="350"/>
      <c r="R73" s="350"/>
      <c r="S73" s="495"/>
      <c r="T73" s="350"/>
      <c r="U73" s="350"/>
      <c r="V73" s="350"/>
      <c r="W73" s="350"/>
      <c r="X73" s="315"/>
      <c r="Y73" s="114" t="s">
        <v>400</v>
      </c>
      <c r="Z73" s="115">
        <v>0</v>
      </c>
      <c r="AA73" s="116">
        <v>0.2</v>
      </c>
      <c r="AB73" s="114" t="s">
        <v>401</v>
      </c>
      <c r="AC73" s="21">
        <v>43831</v>
      </c>
      <c r="AD73" s="21">
        <v>44196</v>
      </c>
      <c r="AE73" s="114" t="s">
        <v>402</v>
      </c>
      <c r="AF73" s="114" t="s">
        <v>403</v>
      </c>
      <c r="AG73" s="114" t="s">
        <v>100</v>
      </c>
      <c r="AH73" s="114"/>
      <c r="AI73" s="114"/>
      <c r="AJ73" s="114" t="s">
        <v>100</v>
      </c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114"/>
      <c r="BM73" s="25" t="s">
        <v>100</v>
      </c>
      <c r="BN73" s="25"/>
      <c r="BO73" s="25"/>
      <c r="BP73" s="25"/>
      <c r="BQ73" s="25" t="s">
        <v>100</v>
      </c>
      <c r="BR73" s="25"/>
      <c r="BS73" s="25"/>
      <c r="BT73" s="25"/>
      <c r="BU73" s="25"/>
      <c r="BV73" s="114"/>
      <c r="BW73" s="27"/>
    </row>
    <row r="74" spans="1:75" s="28" customFormat="1" ht="31.5" hidden="1" customHeight="1" x14ac:dyDescent="0.25">
      <c r="A74" s="365"/>
      <c r="B74" s="304"/>
      <c r="C74" s="357"/>
      <c r="D74" s="338"/>
      <c r="E74" s="339"/>
      <c r="F74" s="310"/>
      <c r="G74" s="376"/>
      <c r="H74" s="314"/>
      <c r="I74" s="314"/>
      <c r="J74" s="314"/>
      <c r="K74" s="314"/>
      <c r="L74" s="314"/>
      <c r="M74" s="314"/>
      <c r="N74" s="314"/>
      <c r="O74" s="314"/>
      <c r="P74" s="350"/>
      <c r="Q74" s="350"/>
      <c r="R74" s="350"/>
      <c r="S74" s="495"/>
      <c r="T74" s="350"/>
      <c r="U74" s="350"/>
      <c r="V74" s="350"/>
      <c r="W74" s="350"/>
      <c r="X74" s="315"/>
      <c r="Y74" s="114" t="s">
        <v>404</v>
      </c>
      <c r="Z74" s="115">
        <v>0</v>
      </c>
      <c r="AA74" s="116">
        <v>0.1</v>
      </c>
      <c r="AB74" s="114" t="s">
        <v>405</v>
      </c>
      <c r="AC74" s="21">
        <v>44166</v>
      </c>
      <c r="AD74" s="21">
        <v>44196</v>
      </c>
      <c r="AE74" s="114" t="s">
        <v>396</v>
      </c>
      <c r="AF74" s="114" t="s">
        <v>397</v>
      </c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114"/>
      <c r="BM74" s="25"/>
      <c r="BN74" s="25"/>
      <c r="BO74" s="25"/>
      <c r="BP74" s="25"/>
      <c r="BQ74" s="25"/>
      <c r="BR74" s="25"/>
      <c r="BS74" s="25"/>
      <c r="BT74" s="25"/>
      <c r="BU74" s="25"/>
      <c r="BV74" s="114"/>
      <c r="BW74" s="27"/>
    </row>
    <row r="75" spans="1:75" s="28" customFormat="1" ht="31.5" customHeight="1" x14ac:dyDescent="0.25">
      <c r="A75" s="365"/>
      <c r="B75" s="304"/>
      <c r="C75" s="360">
        <f>+D75*40%</f>
        <v>4.0000000000000008E-2</v>
      </c>
      <c r="D75" s="336">
        <v>0.1</v>
      </c>
      <c r="E75" s="339" t="s">
        <v>406</v>
      </c>
      <c r="F75" s="310"/>
      <c r="G75" s="376"/>
      <c r="H75" s="314" t="s">
        <v>242</v>
      </c>
      <c r="I75" s="314" t="s">
        <v>407</v>
      </c>
      <c r="J75" s="314" t="s">
        <v>500</v>
      </c>
      <c r="K75" s="314" t="s">
        <v>292</v>
      </c>
      <c r="L75" s="314" t="s">
        <v>371</v>
      </c>
      <c r="M75" s="314" t="s">
        <v>409</v>
      </c>
      <c r="N75" s="314" t="s">
        <v>410</v>
      </c>
      <c r="O75" s="314" t="s">
        <v>116</v>
      </c>
      <c r="P75" s="314">
        <v>0</v>
      </c>
      <c r="Q75" s="321">
        <v>1</v>
      </c>
      <c r="R75" s="322">
        <v>0.1</v>
      </c>
      <c r="S75" s="496">
        <v>0.1</v>
      </c>
      <c r="T75" s="322">
        <v>0.4</v>
      </c>
      <c r="U75" s="322">
        <v>0.8</v>
      </c>
      <c r="V75" s="322">
        <v>1</v>
      </c>
      <c r="W75" s="321">
        <v>1</v>
      </c>
      <c r="X75" s="315"/>
      <c r="Y75" s="138" t="s">
        <v>411</v>
      </c>
      <c r="Z75" s="115">
        <v>0</v>
      </c>
      <c r="AA75" s="116">
        <v>0.2</v>
      </c>
      <c r="AB75" s="114" t="s">
        <v>412</v>
      </c>
      <c r="AC75" s="139">
        <v>43858</v>
      </c>
      <c r="AD75" s="139">
        <v>44196</v>
      </c>
      <c r="AE75" s="314" t="s">
        <v>413</v>
      </c>
      <c r="AF75" s="114" t="s">
        <v>414</v>
      </c>
      <c r="AG75" s="314" t="s">
        <v>143</v>
      </c>
      <c r="AH75" s="314"/>
      <c r="AI75" s="314"/>
      <c r="AJ75" s="314" t="s">
        <v>143</v>
      </c>
      <c r="AK75" s="314"/>
      <c r="AL75" s="314" t="s">
        <v>143</v>
      </c>
      <c r="AM75" s="314" t="s">
        <v>143</v>
      </c>
      <c r="AN75" s="314" t="s">
        <v>143</v>
      </c>
      <c r="AO75" s="314" t="s">
        <v>143</v>
      </c>
      <c r="AP75" s="314"/>
      <c r="AQ75" s="314" t="s">
        <v>143</v>
      </c>
      <c r="AR75" s="314" t="s">
        <v>143</v>
      </c>
      <c r="AS75" s="314" t="s">
        <v>143</v>
      </c>
      <c r="AT75" s="314"/>
      <c r="AU75" s="314" t="s">
        <v>143</v>
      </c>
      <c r="AV75" s="314" t="s">
        <v>143</v>
      </c>
      <c r="AW75" s="314"/>
      <c r="AX75" s="314" t="s">
        <v>143</v>
      </c>
      <c r="AY75" s="314" t="s">
        <v>143</v>
      </c>
      <c r="AZ75" s="314" t="s">
        <v>143</v>
      </c>
      <c r="BA75" s="314" t="s">
        <v>143</v>
      </c>
      <c r="BB75" s="314" t="s">
        <v>143</v>
      </c>
      <c r="BC75" s="314" t="s">
        <v>143</v>
      </c>
      <c r="BD75" s="314"/>
      <c r="BE75" s="314"/>
      <c r="BF75" s="314" t="s">
        <v>143</v>
      </c>
      <c r="BG75" s="314" t="s">
        <v>143</v>
      </c>
      <c r="BH75" s="314" t="s">
        <v>143</v>
      </c>
      <c r="BI75" s="314" t="s">
        <v>143</v>
      </c>
      <c r="BJ75" s="314"/>
      <c r="BK75" s="314"/>
      <c r="BL75" s="314"/>
      <c r="BM75" s="314" t="s">
        <v>143</v>
      </c>
      <c r="BN75" s="314" t="s">
        <v>143</v>
      </c>
      <c r="BO75" s="314" t="s">
        <v>143</v>
      </c>
      <c r="BP75" s="314" t="s">
        <v>143</v>
      </c>
      <c r="BQ75" s="314" t="s">
        <v>143</v>
      </c>
      <c r="BR75" s="314" t="s">
        <v>143</v>
      </c>
      <c r="BS75" s="314"/>
      <c r="BT75" s="314"/>
      <c r="BU75" s="314" t="s">
        <v>143</v>
      </c>
      <c r="BV75" s="114"/>
      <c r="BW75" s="27"/>
    </row>
    <row r="76" spans="1:75" s="28" customFormat="1" ht="21" customHeight="1" x14ac:dyDescent="0.25">
      <c r="A76" s="365"/>
      <c r="B76" s="304"/>
      <c r="C76" s="360"/>
      <c r="D76" s="337"/>
      <c r="E76" s="339"/>
      <c r="F76" s="310"/>
      <c r="G76" s="376"/>
      <c r="H76" s="314"/>
      <c r="I76" s="314"/>
      <c r="J76" s="314"/>
      <c r="K76" s="314"/>
      <c r="L76" s="314"/>
      <c r="M76" s="314"/>
      <c r="N76" s="314"/>
      <c r="O76" s="314"/>
      <c r="P76" s="314"/>
      <c r="Q76" s="321"/>
      <c r="R76" s="322"/>
      <c r="S76" s="496"/>
      <c r="T76" s="322"/>
      <c r="U76" s="322"/>
      <c r="V76" s="322"/>
      <c r="W76" s="321"/>
      <c r="X76" s="315"/>
      <c r="Y76" s="138" t="s">
        <v>415</v>
      </c>
      <c r="Z76" s="115">
        <v>0</v>
      </c>
      <c r="AA76" s="116">
        <v>0.2</v>
      </c>
      <c r="AB76" s="114" t="s">
        <v>416</v>
      </c>
      <c r="AC76" s="139">
        <v>43862</v>
      </c>
      <c r="AD76" s="139">
        <v>44196</v>
      </c>
      <c r="AE76" s="314"/>
      <c r="AF76" s="114" t="s">
        <v>417</v>
      </c>
      <c r="AG76" s="314"/>
      <c r="AH76" s="314"/>
      <c r="AI76" s="314"/>
      <c r="AJ76" s="314"/>
      <c r="AK76" s="314"/>
      <c r="AL76" s="314"/>
      <c r="AM76" s="314"/>
      <c r="AN76" s="314"/>
      <c r="AO76" s="314"/>
      <c r="AP76" s="314"/>
      <c r="AQ76" s="314"/>
      <c r="AR76" s="314"/>
      <c r="AS76" s="314"/>
      <c r="AT76" s="314"/>
      <c r="AU76" s="314"/>
      <c r="AV76" s="314"/>
      <c r="AW76" s="314"/>
      <c r="AX76" s="314"/>
      <c r="AY76" s="314"/>
      <c r="AZ76" s="314"/>
      <c r="BA76" s="314"/>
      <c r="BB76" s="314"/>
      <c r="BC76" s="314"/>
      <c r="BD76" s="314"/>
      <c r="BE76" s="314"/>
      <c r="BF76" s="314"/>
      <c r="BG76" s="314"/>
      <c r="BH76" s="314"/>
      <c r="BI76" s="314"/>
      <c r="BJ76" s="314"/>
      <c r="BK76" s="314"/>
      <c r="BL76" s="314"/>
      <c r="BM76" s="314"/>
      <c r="BN76" s="314"/>
      <c r="BO76" s="314"/>
      <c r="BP76" s="314"/>
      <c r="BQ76" s="314"/>
      <c r="BR76" s="314"/>
      <c r="BS76" s="314"/>
      <c r="BT76" s="314"/>
      <c r="BU76" s="314"/>
      <c r="BV76" s="114"/>
      <c r="BW76" s="27"/>
    </row>
    <row r="77" spans="1:75" s="28" customFormat="1" ht="33.75" customHeight="1" x14ac:dyDescent="0.25">
      <c r="A77" s="365"/>
      <c r="B77" s="304"/>
      <c r="C77" s="360"/>
      <c r="D77" s="337"/>
      <c r="E77" s="339"/>
      <c r="F77" s="310"/>
      <c r="G77" s="376"/>
      <c r="H77" s="314"/>
      <c r="I77" s="314"/>
      <c r="J77" s="314"/>
      <c r="K77" s="314"/>
      <c r="L77" s="314"/>
      <c r="M77" s="314"/>
      <c r="N77" s="314"/>
      <c r="O77" s="314"/>
      <c r="P77" s="314"/>
      <c r="Q77" s="321"/>
      <c r="R77" s="322"/>
      <c r="S77" s="496"/>
      <c r="T77" s="322"/>
      <c r="U77" s="322"/>
      <c r="V77" s="322"/>
      <c r="W77" s="321"/>
      <c r="X77" s="315"/>
      <c r="Y77" s="138" t="s">
        <v>418</v>
      </c>
      <c r="Z77" s="115">
        <v>0</v>
      </c>
      <c r="AA77" s="116">
        <v>0.3</v>
      </c>
      <c r="AB77" s="114" t="s">
        <v>419</v>
      </c>
      <c r="AC77" s="139">
        <v>43831</v>
      </c>
      <c r="AD77" s="139">
        <v>44196</v>
      </c>
      <c r="AE77" s="314"/>
      <c r="AF77" s="114" t="s">
        <v>420</v>
      </c>
      <c r="AG77" s="314"/>
      <c r="AH77" s="314"/>
      <c r="AI77" s="314"/>
      <c r="AJ77" s="314"/>
      <c r="AK77" s="314"/>
      <c r="AL77" s="314"/>
      <c r="AM77" s="314"/>
      <c r="AN77" s="314"/>
      <c r="AO77" s="314"/>
      <c r="AP77" s="314"/>
      <c r="AQ77" s="314"/>
      <c r="AR77" s="314"/>
      <c r="AS77" s="314"/>
      <c r="AT77" s="314"/>
      <c r="AU77" s="314"/>
      <c r="AV77" s="314"/>
      <c r="AW77" s="314"/>
      <c r="AX77" s="314"/>
      <c r="AY77" s="314"/>
      <c r="AZ77" s="314"/>
      <c r="BA77" s="314"/>
      <c r="BB77" s="314"/>
      <c r="BC77" s="314"/>
      <c r="BD77" s="314"/>
      <c r="BE77" s="314"/>
      <c r="BF77" s="314"/>
      <c r="BG77" s="314"/>
      <c r="BH77" s="314"/>
      <c r="BI77" s="314"/>
      <c r="BJ77" s="314"/>
      <c r="BK77" s="314"/>
      <c r="BL77" s="314"/>
      <c r="BM77" s="314"/>
      <c r="BN77" s="314"/>
      <c r="BO77" s="314"/>
      <c r="BP77" s="314"/>
      <c r="BQ77" s="314"/>
      <c r="BR77" s="314"/>
      <c r="BS77" s="314"/>
      <c r="BT77" s="314"/>
      <c r="BU77" s="314"/>
      <c r="BV77" s="114"/>
      <c r="BW77" s="27"/>
    </row>
    <row r="78" spans="1:75" s="28" customFormat="1" ht="33.75" customHeight="1" x14ac:dyDescent="0.25">
      <c r="A78" s="365"/>
      <c r="B78" s="304"/>
      <c r="C78" s="360"/>
      <c r="D78" s="337"/>
      <c r="E78" s="339"/>
      <c r="F78" s="310"/>
      <c r="G78" s="376"/>
      <c r="H78" s="314"/>
      <c r="I78" s="314"/>
      <c r="J78" s="314"/>
      <c r="K78" s="314"/>
      <c r="L78" s="314"/>
      <c r="M78" s="314"/>
      <c r="N78" s="314"/>
      <c r="O78" s="314"/>
      <c r="P78" s="314"/>
      <c r="Q78" s="321"/>
      <c r="R78" s="322"/>
      <c r="S78" s="496"/>
      <c r="T78" s="322"/>
      <c r="U78" s="322"/>
      <c r="V78" s="322"/>
      <c r="W78" s="321"/>
      <c r="X78" s="315"/>
      <c r="Y78" s="138" t="s">
        <v>509</v>
      </c>
      <c r="Z78" s="115"/>
      <c r="AA78" s="116"/>
      <c r="AB78" s="114"/>
      <c r="AC78" s="139">
        <v>43952</v>
      </c>
      <c r="AD78" s="139">
        <v>44196</v>
      </c>
      <c r="AE78" s="314"/>
      <c r="AF78" s="114"/>
      <c r="AG78" s="314"/>
      <c r="AH78" s="314"/>
      <c r="AI78" s="314"/>
      <c r="AJ78" s="314"/>
      <c r="AK78" s="314"/>
      <c r="AL78" s="314"/>
      <c r="AM78" s="314"/>
      <c r="AN78" s="314"/>
      <c r="AO78" s="314"/>
      <c r="AP78" s="314"/>
      <c r="AQ78" s="314"/>
      <c r="AR78" s="314"/>
      <c r="AS78" s="314"/>
      <c r="AT78" s="314"/>
      <c r="AU78" s="314"/>
      <c r="AV78" s="314"/>
      <c r="AW78" s="314"/>
      <c r="AX78" s="314"/>
      <c r="AY78" s="314"/>
      <c r="AZ78" s="314"/>
      <c r="BA78" s="314"/>
      <c r="BB78" s="314"/>
      <c r="BC78" s="314"/>
      <c r="BD78" s="314"/>
      <c r="BE78" s="314"/>
      <c r="BF78" s="314"/>
      <c r="BG78" s="314"/>
      <c r="BH78" s="314"/>
      <c r="BI78" s="314"/>
      <c r="BJ78" s="314"/>
      <c r="BK78" s="314"/>
      <c r="BL78" s="314"/>
      <c r="BM78" s="314"/>
      <c r="BN78" s="314"/>
      <c r="BO78" s="314"/>
      <c r="BP78" s="314"/>
      <c r="BQ78" s="314"/>
      <c r="BR78" s="314"/>
      <c r="BS78" s="314"/>
      <c r="BT78" s="314"/>
      <c r="BU78" s="314"/>
      <c r="BV78" s="114"/>
      <c r="BW78" s="27"/>
    </row>
    <row r="79" spans="1:75" s="28" customFormat="1" ht="37.5" customHeight="1" x14ac:dyDescent="0.25">
      <c r="A79" s="365"/>
      <c r="B79" s="304"/>
      <c r="C79" s="360"/>
      <c r="D79" s="337"/>
      <c r="E79" s="339"/>
      <c r="F79" s="310"/>
      <c r="G79" s="376"/>
      <c r="H79" s="314"/>
      <c r="I79" s="314"/>
      <c r="J79" s="314"/>
      <c r="K79" s="314"/>
      <c r="L79" s="314"/>
      <c r="M79" s="314"/>
      <c r="N79" s="314"/>
      <c r="O79" s="314"/>
      <c r="P79" s="314"/>
      <c r="Q79" s="321"/>
      <c r="R79" s="322"/>
      <c r="S79" s="496"/>
      <c r="T79" s="322"/>
      <c r="U79" s="322"/>
      <c r="V79" s="322"/>
      <c r="W79" s="321"/>
      <c r="X79" s="315"/>
      <c r="Y79" s="138" t="s">
        <v>424</v>
      </c>
      <c r="Z79" s="115">
        <v>0</v>
      </c>
      <c r="AA79" s="116">
        <v>0.2</v>
      </c>
      <c r="AB79" s="114" t="s">
        <v>422</v>
      </c>
      <c r="AC79" s="139">
        <v>44105</v>
      </c>
      <c r="AD79" s="139">
        <v>44196</v>
      </c>
      <c r="AE79" s="314"/>
      <c r="AF79" s="114" t="s">
        <v>423</v>
      </c>
      <c r="AG79" s="314"/>
      <c r="AH79" s="314"/>
      <c r="AI79" s="314"/>
      <c r="AJ79" s="314"/>
      <c r="AK79" s="314"/>
      <c r="AL79" s="314"/>
      <c r="AM79" s="314"/>
      <c r="AN79" s="314"/>
      <c r="AO79" s="314"/>
      <c r="AP79" s="314"/>
      <c r="AQ79" s="314"/>
      <c r="AR79" s="314"/>
      <c r="AS79" s="314"/>
      <c r="AT79" s="314"/>
      <c r="AU79" s="314"/>
      <c r="AV79" s="314"/>
      <c r="AW79" s="314"/>
      <c r="AX79" s="314"/>
      <c r="AY79" s="314"/>
      <c r="AZ79" s="314"/>
      <c r="BA79" s="314"/>
      <c r="BB79" s="314"/>
      <c r="BC79" s="314"/>
      <c r="BD79" s="314"/>
      <c r="BE79" s="314"/>
      <c r="BF79" s="314"/>
      <c r="BG79" s="314"/>
      <c r="BH79" s="314"/>
      <c r="BI79" s="314"/>
      <c r="BJ79" s="314"/>
      <c r="BK79" s="314"/>
      <c r="BL79" s="314"/>
      <c r="BM79" s="314"/>
      <c r="BN79" s="314"/>
      <c r="BO79" s="314"/>
      <c r="BP79" s="314"/>
      <c r="BQ79" s="314"/>
      <c r="BR79" s="314"/>
      <c r="BS79" s="314"/>
      <c r="BT79" s="314"/>
      <c r="BU79" s="314"/>
      <c r="BV79" s="114"/>
      <c r="BW79" s="27"/>
    </row>
    <row r="80" spans="1:75" s="28" customFormat="1" ht="45.75" hidden="1" customHeight="1" x14ac:dyDescent="0.25">
      <c r="A80" s="365"/>
      <c r="B80" s="304"/>
      <c r="C80" s="360"/>
      <c r="D80" s="338"/>
      <c r="E80" s="339"/>
      <c r="F80" s="310"/>
      <c r="G80" s="376"/>
      <c r="H80" s="314"/>
      <c r="I80" s="314"/>
      <c r="J80" s="314"/>
      <c r="K80" s="314"/>
      <c r="L80" s="314"/>
      <c r="M80" s="314"/>
      <c r="N80" s="314"/>
      <c r="O80" s="314"/>
      <c r="P80" s="314"/>
      <c r="Q80" s="321"/>
      <c r="R80" s="322"/>
      <c r="S80" s="496"/>
      <c r="T80" s="322"/>
      <c r="U80" s="322"/>
      <c r="V80" s="322"/>
      <c r="W80" s="321"/>
      <c r="X80" s="315"/>
      <c r="Y80" s="114" t="s">
        <v>424</v>
      </c>
      <c r="Z80" s="115">
        <v>0</v>
      </c>
      <c r="AA80" s="116">
        <v>0.1</v>
      </c>
      <c r="AB80" s="114" t="s">
        <v>405</v>
      </c>
      <c r="AC80" s="21">
        <v>44105</v>
      </c>
      <c r="AD80" s="21">
        <v>44196</v>
      </c>
      <c r="AE80" s="314"/>
      <c r="AF80" s="114" t="s">
        <v>142</v>
      </c>
      <c r="AG80" s="314"/>
      <c r="AH80" s="314"/>
      <c r="AI80" s="314"/>
      <c r="AJ80" s="314"/>
      <c r="AK80" s="314"/>
      <c r="AL80" s="314"/>
      <c r="AM80" s="314"/>
      <c r="AN80" s="314"/>
      <c r="AO80" s="314"/>
      <c r="AP80" s="314"/>
      <c r="AQ80" s="314"/>
      <c r="AR80" s="314"/>
      <c r="AS80" s="314"/>
      <c r="AT80" s="314"/>
      <c r="AU80" s="314"/>
      <c r="AV80" s="314"/>
      <c r="AW80" s="314"/>
      <c r="AX80" s="314"/>
      <c r="AY80" s="314"/>
      <c r="AZ80" s="314"/>
      <c r="BA80" s="314"/>
      <c r="BB80" s="314"/>
      <c r="BC80" s="314"/>
      <c r="BD80" s="314"/>
      <c r="BE80" s="314"/>
      <c r="BF80" s="314"/>
      <c r="BG80" s="314"/>
      <c r="BH80" s="314"/>
      <c r="BI80" s="314"/>
      <c r="BJ80" s="314"/>
      <c r="BK80" s="314"/>
      <c r="BL80" s="314"/>
      <c r="BM80" s="314"/>
      <c r="BN80" s="314"/>
      <c r="BO80" s="314"/>
      <c r="BP80" s="314"/>
      <c r="BQ80" s="314"/>
      <c r="BR80" s="314"/>
      <c r="BS80" s="314"/>
      <c r="BT80" s="314"/>
      <c r="BU80" s="314"/>
      <c r="BV80" s="114"/>
      <c r="BW80" s="27"/>
    </row>
    <row r="81" spans="1:75" s="28" customFormat="1" ht="38.25" customHeight="1" x14ac:dyDescent="0.25">
      <c r="A81" s="365"/>
      <c r="B81" s="304"/>
      <c r="C81" s="360">
        <f>+D81*40%</f>
        <v>1.2E-2</v>
      </c>
      <c r="D81" s="336">
        <v>0.03</v>
      </c>
      <c r="E81" s="339" t="s">
        <v>425</v>
      </c>
      <c r="F81" s="310"/>
      <c r="G81" s="376"/>
      <c r="H81" s="329" t="s">
        <v>160</v>
      </c>
      <c r="I81" s="314" t="s">
        <v>426</v>
      </c>
      <c r="J81" s="314" t="s">
        <v>499</v>
      </c>
      <c r="K81" s="314" t="s">
        <v>292</v>
      </c>
      <c r="L81" s="314" t="s">
        <v>428</v>
      </c>
      <c r="M81" s="314" t="s">
        <v>429</v>
      </c>
      <c r="N81" s="314" t="s">
        <v>430</v>
      </c>
      <c r="O81" s="314" t="s">
        <v>116</v>
      </c>
      <c r="P81" s="321">
        <v>1</v>
      </c>
      <c r="Q81" s="321">
        <v>1</v>
      </c>
      <c r="R81" s="322">
        <v>0.25</v>
      </c>
      <c r="S81" s="496">
        <v>0.25</v>
      </c>
      <c r="T81" s="322">
        <v>0.5</v>
      </c>
      <c r="U81" s="322">
        <v>0.75</v>
      </c>
      <c r="V81" s="322">
        <v>1</v>
      </c>
      <c r="W81" s="321">
        <v>1</v>
      </c>
      <c r="X81" s="315"/>
      <c r="Y81" s="114" t="s">
        <v>431</v>
      </c>
      <c r="Z81" s="115">
        <v>0</v>
      </c>
      <c r="AA81" s="116">
        <v>0.4</v>
      </c>
      <c r="AB81" s="114" t="s">
        <v>432</v>
      </c>
      <c r="AC81" s="21">
        <v>43832</v>
      </c>
      <c r="AD81" s="21">
        <v>44196</v>
      </c>
      <c r="AE81" s="114" t="s">
        <v>433</v>
      </c>
      <c r="AF81" s="114" t="s">
        <v>434</v>
      </c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 t="s">
        <v>100</v>
      </c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114"/>
      <c r="BM81" s="25"/>
      <c r="BN81" s="25"/>
      <c r="BO81" s="25"/>
      <c r="BP81" s="25"/>
      <c r="BQ81" s="25"/>
      <c r="BR81" s="25"/>
      <c r="BS81" s="25"/>
      <c r="BT81" s="25"/>
      <c r="BU81" s="25"/>
      <c r="BV81" s="114"/>
      <c r="BW81" s="27"/>
    </row>
    <row r="82" spans="1:75" s="28" customFormat="1" ht="24.75" customHeight="1" x14ac:dyDescent="0.25">
      <c r="A82" s="365"/>
      <c r="B82" s="304"/>
      <c r="C82" s="360"/>
      <c r="D82" s="337"/>
      <c r="E82" s="339"/>
      <c r="F82" s="310"/>
      <c r="G82" s="376"/>
      <c r="H82" s="329"/>
      <c r="I82" s="314"/>
      <c r="J82" s="314"/>
      <c r="K82" s="314"/>
      <c r="L82" s="314"/>
      <c r="M82" s="314"/>
      <c r="N82" s="314"/>
      <c r="O82" s="314"/>
      <c r="P82" s="321"/>
      <c r="Q82" s="321"/>
      <c r="R82" s="322"/>
      <c r="S82" s="496"/>
      <c r="T82" s="322"/>
      <c r="U82" s="322"/>
      <c r="V82" s="322"/>
      <c r="W82" s="321"/>
      <c r="X82" s="315"/>
      <c r="Y82" s="114" t="s">
        <v>435</v>
      </c>
      <c r="Z82" s="115">
        <v>0</v>
      </c>
      <c r="AA82" s="116">
        <v>0.4</v>
      </c>
      <c r="AB82" s="114" t="s">
        <v>436</v>
      </c>
      <c r="AC82" s="21">
        <v>43832</v>
      </c>
      <c r="AD82" s="21">
        <v>44196</v>
      </c>
      <c r="AE82" s="114" t="s">
        <v>433</v>
      </c>
      <c r="AF82" s="114" t="s">
        <v>437</v>
      </c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 t="s">
        <v>100</v>
      </c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114"/>
      <c r="BM82" s="25"/>
      <c r="BN82" s="25"/>
      <c r="BO82" s="25"/>
      <c r="BP82" s="25"/>
      <c r="BQ82" s="25"/>
      <c r="BR82" s="25"/>
      <c r="BS82" s="25"/>
      <c r="BT82" s="25"/>
      <c r="BU82" s="25"/>
      <c r="BV82" s="114"/>
      <c r="BW82" s="27"/>
    </row>
    <row r="83" spans="1:75" s="58" customFormat="1" ht="48.75" customHeight="1" x14ac:dyDescent="0.25">
      <c r="A83" s="365"/>
      <c r="B83" s="304"/>
      <c r="C83" s="360"/>
      <c r="D83" s="338"/>
      <c r="E83" s="339"/>
      <c r="F83" s="310"/>
      <c r="G83" s="376"/>
      <c r="H83" s="329"/>
      <c r="I83" s="314"/>
      <c r="J83" s="314"/>
      <c r="K83" s="314"/>
      <c r="L83" s="314"/>
      <c r="M83" s="314"/>
      <c r="N83" s="314"/>
      <c r="O83" s="314"/>
      <c r="P83" s="321"/>
      <c r="Q83" s="321"/>
      <c r="R83" s="322"/>
      <c r="S83" s="496"/>
      <c r="T83" s="322"/>
      <c r="U83" s="322"/>
      <c r="V83" s="322"/>
      <c r="W83" s="321"/>
      <c r="X83" s="315"/>
      <c r="Y83" s="119" t="s">
        <v>438</v>
      </c>
      <c r="Z83" s="115">
        <v>0</v>
      </c>
      <c r="AA83" s="113">
        <v>0.2</v>
      </c>
      <c r="AB83" s="119" t="s">
        <v>439</v>
      </c>
      <c r="AC83" s="55">
        <v>43832</v>
      </c>
      <c r="AD83" s="55">
        <v>44196</v>
      </c>
      <c r="AE83" s="119" t="s">
        <v>433</v>
      </c>
      <c r="AF83" s="119" t="s">
        <v>437</v>
      </c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 t="s">
        <v>100</v>
      </c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119"/>
      <c r="BM83" s="56"/>
      <c r="BN83" s="56"/>
      <c r="BO83" s="56"/>
      <c r="BP83" s="56"/>
      <c r="BQ83" s="56"/>
      <c r="BR83" s="56"/>
      <c r="BS83" s="56"/>
      <c r="BT83" s="56"/>
      <c r="BU83" s="56"/>
      <c r="BV83" s="119"/>
      <c r="BW83" s="57"/>
    </row>
    <row r="84" spans="1:75" s="59" customFormat="1" ht="31.5" customHeight="1" x14ac:dyDescent="0.25">
      <c r="A84" s="365"/>
      <c r="B84" s="304"/>
      <c r="C84" s="367">
        <f>+D84*40%</f>
        <v>1.2E-2</v>
      </c>
      <c r="D84" s="378">
        <v>0.03</v>
      </c>
      <c r="E84" s="370" t="s">
        <v>466</v>
      </c>
      <c r="F84" s="310"/>
      <c r="G84" s="376"/>
      <c r="H84" s="314" t="s">
        <v>160</v>
      </c>
      <c r="I84" s="358" t="s">
        <v>492</v>
      </c>
      <c r="J84" s="358" t="s">
        <v>497</v>
      </c>
      <c r="K84" s="373" t="s">
        <v>440</v>
      </c>
      <c r="L84" s="314" t="s">
        <v>428</v>
      </c>
      <c r="M84" s="374" t="s">
        <v>491</v>
      </c>
      <c r="N84" s="383" t="s">
        <v>478</v>
      </c>
      <c r="O84" s="373" t="s">
        <v>116</v>
      </c>
      <c r="P84" s="382">
        <v>0</v>
      </c>
      <c r="Q84" s="382">
        <v>1</v>
      </c>
      <c r="R84" s="382">
        <v>0.3</v>
      </c>
      <c r="S84" s="497">
        <v>0.3</v>
      </c>
      <c r="T84" s="382">
        <v>0.5</v>
      </c>
      <c r="U84" s="382">
        <v>0.7</v>
      </c>
      <c r="V84" s="382">
        <v>1</v>
      </c>
      <c r="W84" s="382">
        <v>1</v>
      </c>
      <c r="X84" s="315">
        <v>0</v>
      </c>
      <c r="Y84" s="114" t="s">
        <v>469</v>
      </c>
      <c r="Z84" s="115">
        <v>0</v>
      </c>
      <c r="AA84" s="102">
        <v>0.5</v>
      </c>
      <c r="AB84" s="104" t="s">
        <v>472</v>
      </c>
      <c r="AC84" s="103">
        <v>43466</v>
      </c>
      <c r="AD84" s="103">
        <v>43921</v>
      </c>
      <c r="AE84" s="104" t="s">
        <v>475</v>
      </c>
      <c r="AF84" s="105" t="s">
        <v>473</v>
      </c>
      <c r="AG84" s="106" t="s">
        <v>100</v>
      </c>
      <c r="AH84" s="106" t="s">
        <v>100</v>
      </c>
      <c r="AI84" s="106" t="s">
        <v>100</v>
      </c>
      <c r="AJ84" s="106" t="s">
        <v>100</v>
      </c>
      <c r="AK84" s="106"/>
      <c r="AL84" s="106" t="s">
        <v>100</v>
      </c>
      <c r="AM84" s="106"/>
      <c r="AN84" s="106" t="s">
        <v>100</v>
      </c>
      <c r="AO84" s="106" t="s">
        <v>100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7"/>
      <c r="BC84" s="107"/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BN84" s="107"/>
      <c r="BO84" s="107"/>
      <c r="BP84" s="107"/>
      <c r="BQ84" s="107"/>
      <c r="BR84" s="107"/>
      <c r="BS84" s="107"/>
      <c r="BT84" s="107"/>
      <c r="BU84" s="107"/>
    </row>
    <row r="85" spans="1:75" s="99" customFormat="1" ht="24.75" customHeight="1" x14ac:dyDescent="0.25">
      <c r="A85" s="365"/>
      <c r="B85" s="304"/>
      <c r="C85" s="368"/>
      <c r="D85" s="379"/>
      <c r="E85" s="371"/>
      <c r="F85" s="310"/>
      <c r="G85" s="376"/>
      <c r="H85" s="314"/>
      <c r="I85" s="312"/>
      <c r="J85" s="312"/>
      <c r="K85" s="373"/>
      <c r="L85" s="314"/>
      <c r="M85" s="374"/>
      <c r="N85" s="384"/>
      <c r="O85" s="373"/>
      <c r="P85" s="382"/>
      <c r="Q85" s="382"/>
      <c r="R85" s="382"/>
      <c r="S85" s="497"/>
      <c r="T85" s="382"/>
      <c r="U85" s="382"/>
      <c r="V85" s="382"/>
      <c r="W85" s="382"/>
      <c r="X85" s="315"/>
      <c r="Y85" s="114" t="s">
        <v>470</v>
      </c>
      <c r="Z85" s="115">
        <v>0</v>
      </c>
      <c r="AA85" s="102">
        <v>0.3</v>
      </c>
      <c r="AB85" s="104" t="s">
        <v>476</v>
      </c>
      <c r="AC85" s="103">
        <v>43922</v>
      </c>
      <c r="AD85" s="103">
        <v>44196</v>
      </c>
      <c r="AE85" s="104" t="s">
        <v>475</v>
      </c>
      <c r="AF85" s="105" t="s">
        <v>474</v>
      </c>
      <c r="AG85" s="106" t="s">
        <v>100</v>
      </c>
      <c r="AH85" s="106" t="s">
        <v>100</v>
      </c>
      <c r="AI85" s="106" t="s">
        <v>100</v>
      </c>
      <c r="AJ85" s="106" t="s">
        <v>100</v>
      </c>
      <c r="AK85" s="106"/>
      <c r="AL85" s="106" t="s">
        <v>100</v>
      </c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</row>
    <row r="86" spans="1:75" s="99" customFormat="1" ht="45.75" customHeight="1" x14ac:dyDescent="0.25">
      <c r="A86" s="365"/>
      <c r="B86" s="304"/>
      <c r="C86" s="369"/>
      <c r="D86" s="380"/>
      <c r="E86" s="372"/>
      <c r="F86" s="310"/>
      <c r="G86" s="376"/>
      <c r="H86" s="314"/>
      <c r="I86" s="359"/>
      <c r="J86" s="359"/>
      <c r="K86" s="373"/>
      <c r="L86" s="314"/>
      <c r="M86" s="374"/>
      <c r="N86" s="385"/>
      <c r="O86" s="373"/>
      <c r="P86" s="382"/>
      <c r="Q86" s="382"/>
      <c r="R86" s="382"/>
      <c r="S86" s="497"/>
      <c r="T86" s="382"/>
      <c r="U86" s="382"/>
      <c r="V86" s="382"/>
      <c r="W86" s="382"/>
      <c r="X86" s="315"/>
      <c r="Y86" s="114" t="s">
        <v>471</v>
      </c>
      <c r="Z86" s="115">
        <v>0</v>
      </c>
      <c r="AA86" s="102">
        <v>0.2</v>
      </c>
      <c r="AB86" s="104" t="s">
        <v>477</v>
      </c>
      <c r="AC86" s="103">
        <v>43922</v>
      </c>
      <c r="AD86" s="103">
        <v>44196</v>
      </c>
      <c r="AE86" s="104" t="s">
        <v>475</v>
      </c>
      <c r="AF86" s="105" t="s">
        <v>474</v>
      </c>
      <c r="AG86" s="106" t="s">
        <v>100</v>
      </c>
      <c r="AH86" s="106" t="s">
        <v>100</v>
      </c>
      <c r="AI86" s="106" t="s">
        <v>100</v>
      </c>
      <c r="AJ86" s="106" t="s">
        <v>100</v>
      </c>
      <c r="AK86" s="106"/>
      <c r="AL86" s="106" t="s">
        <v>100</v>
      </c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</row>
    <row r="87" spans="1:75" s="36" customFormat="1" ht="30.75" customHeight="1" x14ac:dyDescent="0.25">
      <c r="A87" s="365"/>
      <c r="B87" s="304"/>
      <c r="C87" s="98">
        <f>+D87*40%</f>
        <v>1.2E-2</v>
      </c>
      <c r="D87" s="97">
        <v>0.03</v>
      </c>
      <c r="E87" s="118" t="s">
        <v>467</v>
      </c>
      <c r="F87" s="310"/>
      <c r="G87" s="376"/>
      <c r="H87" s="386" t="s">
        <v>160</v>
      </c>
      <c r="I87" s="386" t="s">
        <v>488</v>
      </c>
      <c r="J87" s="386" t="s">
        <v>498</v>
      </c>
      <c r="K87" s="386" t="s">
        <v>292</v>
      </c>
      <c r="L87" s="386" t="s">
        <v>480</v>
      </c>
      <c r="M87" s="386" t="s">
        <v>489</v>
      </c>
      <c r="N87" s="386" t="s">
        <v>490</v>
      </c>
      <c r="O87" s="391" t="s">
        <v>116</v>
      </c>
      <c r="P87" s="389"/>
      <c r="Q87" s="390">
        <v>1</v>
      </c>
      <c r="R87" s="390">
        <v>0.25</v>
      </c>
      <c r="S87" s="498">
        <v>0.25</v>
      </c>
      <c r="T87" s="390">
        <v>0.5</v>
      </c>
      <c r="U87" s="390">
        <v>0.75</v>
      </c>
      <c r="V87" s="390">
        <v>1</v>
      </c>
      <c r="W87" s="390">
        <v>1</v>
      </c>
      <c r="X87" s="389">
        <v>0</v>
      </c>
      <c r="Y87" s="136" t="s">
        <v>481</v>
      </c>
      <c r="Z87" s="132">
        <v>0</v>
      </c>
      <c r="AA87" s="133">
        <v>0.33</v>
      </c>
      <c r="AB87" s="132" t="s">
        <v>482</v>
      </c>
      <c r="AC87" s="130">
        <v>43922</v>
      </c>
      <c r="AD87" s="130">
        <v>44196</v>
      </c>
      <c r="AE87" s="132" t="s">
        <v>202</v>
      </c>
      <c r="AF87" s="131"/>
      <c r="AG87" s="72"/>
      <c r="AH87" s="123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</row>
    <row r="88" spans="1:75" s="36" customFormat="1" ht="30.75" customHeight="1" x14ac:dyDescent="0.25">
      <c r="A88" s="365"/>
      <c r="B88" s="304"/>
      <c r="C88" s="98"/>
      <c r="D88" s="97"/>
      <c r="E88" s="118"/>
      <c r="F88" s="310"/>
      <c r="G88" s="376"/>
      <c r="H88" s="387"/>
      <c r="I88" s="387"/>
      <c r="J88" s="387"/>
      <c r="K88" s="387"/>
      <c r="L88" s="387"/>
      <c r="M88" s="387"/>
      <c r="N88" s="387"/>
      <c r="O88" s="391"/>
      <c r="P88" s="389"/>
      <c r="Q88" s="390"/>
      <c r="R88" s="390"/>
      <c r="S88" s="498"/>
      <c r="T88" s="390"/>
      <c r="U88" s="390"/>
      <c r="V88" s="390"/>
      <c r="W88" s="390"/>
      <c r="X88" s="389"/>
      <c r="Y88" s="137" t="s">
        <v>485</v>
      </c>
      <c r="Z88" s="124">
        <v>0</v>
      </c>
      <c r="AA88" s="129">
        <v>0.33</v>
      </c>
      <c r="AB88" s="124" t="s">
        <v>483</v>
      </c>
      <c r="AC88" s="130">
        <v>43922</v>
      </c>
      <c r="AD88" s="130">
        <v>44196</v>
      </c>
      <c r="AE88" s="132" t="s">
        <v>202</v>
      </c>
      <c r="AF88" s="127"/>
      <c r="AG88" s="128"/>
      <c r="AH88" s="123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</row>
    <row r="89" spans="1:75" s="36" customFormat="1" ht="52.5" customHeight="1" x14ac:dyDescent="0.25">
      <c r="A89" s="365"/>
      <c r="B89" s="304"/>
      <c r="C89" s="98"/>
      <c r="D89" s="97"/>
      <c r="E89" s="118"/>
      <c r="F89" s="310"/>
      <c r="G89" s="376"/>
      <c r="H89" s="388"/>
      <c r="I89" s="388"/>
      <c r="J89" s="388"/>
      <c r="K89" s="388"/>
      <c r="L89" s="388"/>
      <c r="M89" s="388"/>
      <c r="N89" s="388"/>
      <c r="O89" s="391"/>
      <c r="P89" s="389"/>
      <c r="Q89" s="390"/>
      <c r="R89" s="390"/>
      <c r="S89" s="498"/>
      <c r="T89" s="390"/>
      <c r="U89" s="390"/>
      <c r="V89" s="390"/>
      <c r="W89" s="390"/>
      <c r="X89" s="389"/>
      <c r="Y89" s="137" t="s">
        <v>486</v>
      </c>
      <c r="Z89" s="124">
        <v>0</v>
      </c>
      <c r="AA89" s="129">
        <v>0.34</v>
      </c>
      <c r="AB89" s="124" t="s">
        <v>484</v>
      </c>
      <c r="AC89" s="130">
        <v>43885</v>
      </c>
      <c r="AD89" s="130">
        <v>44104</v>
      </c>
      <c r="AE89" s="132" t="s">
        <v>202</v>
      </c>
      <c r="AF89" s="127"/>
      <c r="AG89" s="128"/>
      <c r="AH89" s="123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</row>
    <row r="90" spans="1:75" ht="88.5" hidden="1" customHeight="1" x14ac:dyDescent="0.25">
      <c r="A90" s="135"/>
      <c r="B90" s="381"/>
      <c r="C90" s="98">
        <f>+D90*40%</f>
        <v>1.6E-2</v>
      </c>
      <c r="D90" s="97">
        <v>0.04</v>
      </c>
      <c r="E90" s="118" t="s">
        <v>468</v>
      </c>
      <c r="F90" s="375"/>
      <c r="G90" s="377"/>
      <c r="H90" s="121" t="s">
        <v>160</v>
      </c>
      <c r="I90" s="134" t="s">
        <v>449</v>
      </c>
      <c r="J90" s="121" t="s">
        <v>450</v>
      </c>
      <c r="K90" s="69"/>
      <c r="L90" s="32"/>
      <c r="M90" s="32"/>
      <c r="N90" s="33"/>
      <c r="O90" s="33"/>
      <c r="P90" s="34"/>
      <c r="Q90" s="32"/>
      <c r="R90" s="32"/>
      <c r="S90" s="32"/>
      <c r="T90" s="32"/>
      <c r="U90" s="32"/>
      <c r="V90" s="32"/>
      <c r="W90" s="32"/>
      <c r="X90" s="100"/>
      <c r="Y90" s="124"/>
      <c r="Z90" s="124"/>
      <c r="AA90" s="124"/>
      <c r="AB90" s="124"/>
      <c r="AC90" s="69"/>
      <c r="AD90" s="32"/>
      <c r="AE90" s="32"/>
      <c r="AF90" s="34"/>
      <c r="AG90" s="31"/>
    </row>
    <row r="91" spans="1:75" ht="48" customHeight="1" x14ac:dyDescent="0.25">
      <c r="A91" s="37"/>
      <c r="B91" s="37"/>
      <c r="C91" s="37"/>
      <c r="D91" s="37"/>
      <c r="E91" s="120"/>
      <c r="F91" s="37"/>
      <c r="G91" s="37"/>
      <c r="H91" s="31"/>
      <c r="I91" s="32"/>
      <c r="J91" s="33"/>
      <c r="Y91" s="32"/>
      <c r="Z91" s="32"/>
      <c r="AA91" s="32"/>
      <c r="AB91" s="32"/>
    </row>
    <row r="92" spans="1:75" ht="48" customHeight="1" x14ac:dyDescent="0.25">
      <c r="A92" s="37"/>
      <c r="B92" s="37"/>
      <c r="C92" s="37"/>
      <c r="D92" s="37"/>
      <c r="E92" s="37"/>
      <c r="F92" s="37"/>
      <c r="G92" s="37"/>
    </row>
    <row r="93" spans="1:75" ht="48" customHeight="1" x14ac:dyDescent="0.25">
      <c r="A93" s="37"/>
      <c r="B93" s="37"/>
      <c r="C93" s="37"/>
      <c r="D93" s="37"/>
      <c r="E93" s="37"/>
      <c r="F93" s="37"/>
      <c r="G93" s="37"/>
    </row>
    <row r="94" spans="1:75" ht="48" customHeight="1" x14ac:dyDescent="0.25">
      <c r="A94" s="37"/>
      <c r="B94" s="37"/>
      <c r="C94" s="37"/>
      <c r="D94" s="37"/>
      <c r="E94" s="37"/>
      <c r="F94" s="37"/>
      <c r="G94" s="37"/>
    </row>
    <row r="95" spans="1:75" ht="48" customHeight="1" x14ac:dyDescent="0.25">
      <c r="A95" s="37"/>
      <c r="B95" s="37"/>
      <c r="C95" s="37"/>
      <c r="D95" s="37"/>
      <c r="E95" s="37"/>
      <c r="F95" s="37"/>
      <c r="G95" s="37"/>
    </row>
    <row r="96" spans="1:75" ht="48" customHeight="1" x14ac:dyDescent="0.25">
      <c r="A96" s="37"/>
      <c r="B96" s="37"/>
      <c r="C96" s="37"/>
      <c r="D96" s="37"/>
      <c r="E96" s="37"/>
      <c r="F96" s="37"/>
      <c r="G96" s="37"/>
    </row>
    <row r="97" spans="1:75" ht="48" customHeight="1" x14ac:dyDescent="0.25">
      <c r="A97" s="37"/>
      <c r="B97" s="37"/>
      <c r="C97" s="37"/>
      <c r="D97" s="37"/>
      <c r="E97" s="37"/>
      <c r="F97" s="37"/>
      <c r="G97" s="37"/>
    </row>
    <row r="98" spans="1:75" s="38" customFormat="1" ht="48" customHeight="1" x14ac:dyDescent="0.25">
      <c r="A98" s="37"/>
      <c r="B98" s="37"/>
      <c r="C98" s="37"/>
      <c r="D98" s="37"/>
      <c r="E98" s="37"/>
      <c r="F98" s="37"/>
      <c r="G98" s="37"/>
      <c r="I98" s="39"/>
      <c r="J98" s="40"/>
      <c r="K98" s="39"/>
      <c r="L98" s="39"/>
      <c r="M98" s="39"/>
      <c r="N98" s="40"/>
      <c r="O98" s="40"/>
      <c r="P98" s="41"/>
      <c r="Q98" s="39"/>
      <c r="R98" s="39"/>
      <c r="S98" s="39"/>
      <c r="T98" s="39"/>
      <c r="U98" s="39"/>
      <c r="V98" s="39"/>
      <c r="W98" s="39"/>
      <c r="X98" s="41"/>
      <c r="Y98" s="39"/>
      <c r="Z98" s="39"/>
      <c r="AA98" s="39"/>
      <c r="AB98" s="39"/>
      <c r="AC98" s="39"/>
      <c r="AD98" s="39"/>
      <c r="AE98" s="39"/>
      <c r="AF98" s="41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3"/>
      <c r="BW98" s="3"/>
    </row>
    <row r="99" spans="1:75" s="38" customFormat="1" ht="48" customHeight="1" x14ac:dyDescent="0.25">
      <c r="A99" s="37"/>
      <c r="B99" s="37"/>
      <c r="C99" s="37"/>
      <c r="D99" s="37"/>
      <c r="E99" s="37"/>
      <c r="F99" s="37"/>
      <c r="G99" s="37"/>
      <c r="I99" s="39"/>
      <c r="J99" s="40"/>
      <c r="K99" s="39"/>
      <c r="L99" s="39"/>
      <c r="M99" s="39"/>
      <c r="N99" s="40"/>
      <c r="O99" s="40"/>
      <c r="P99" s="41"/>
      <c r="Q99" s="39"/>
      <c r="R99" s="39"/>
      <c r="S99" s="39"/>
      <c r="T99" s="39"/>
      <c r="U99" s="39"/>
      <c r="V99" s="39"/>
      <c r="W99" s="39"/>
      <c r="X99" s="41"/>
      <c r="Y99" s="39"/>
      <c r="Z99" s="39"/>
      <c r="AA99" s="39"/>
      <c r="AB99" s="39"/>
      <c r="AC99" s="39"/>
      <c r="AD99" s="39"/>
      <c r="AE99" s="39"/>
      <c r="AF99" s="41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3"/>
      <c r="BW99" s="3"/>
    </row>
    <row r="100" spans="1:75" s="38" customFormat="1" ht="48" customHeight="1" x14ac:dyDescent="0.25">
      <c r="A100" s="37"/>
      <c r="B100" s="37"/>
      <c r="C100" s="37"/>
      <c r="D100" s="37"/>
      <c r="E100" s="37"/>
      <c r="F100" s="37"/>
      <c r="G100" s="37"/>
      <c r="I100" s="39"/>
      <c r="J100" s="40"/>
      <c r="K100" s="39"/>
      <c r="L100" s="39"/>
      <c r="M100" s="39"/>
      <c r="N100" s="40"/>
      <c r="O100" s="40"/>
      <c r="P100" s="41"/>
      <c r="Q100" s="39"/>
      <c r="R100" s="39"/>
      <c r="S100" s="39"/>
      <c r="T100" s="39"/>
      <c r="U100" s="39"/>
      <c r="V100" s="39"/>
      <c r="W100" s="39"/>
      <c r="X100" s="41"/>
      <c r="Y100" s="39"/>
      <c r="Z100" s="39"/>
      <c r="AA100" s="39"/>
      <c r="AB100" s="39"/>
      <c r="AC100" s="39"/>
      <c r="AD100" s="39"/>
      <c r="AE100" s="39"/>
      <c r="AF100" s="41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3"/>
      <c r="BW100" s="3"/>
    </row>
    <row r="101" spans="1:75" s="38" customFormat="1" ht="48" customHeight="1" x14ac:dyDescent="0.25">
      <c r="A101" s="37"/>
      <c r="B101" s="37"/>
      <c r="C101" s="37"/>
      <c r="D101" s="37"/>
      <c r="E101" s="37"/>
      <c r="F101" s="37"/>
      <c r="G101" s="37"/>
      <c r="I101" s="39"/>
      <c r="J101" s="40"/>
      <c r="K101" s="39"/>
      <c r="L101" s="39"/>
      <c r="M101" s="39"/>
      <c r="N101" s="40"/>
      <c r="O101" s="40"/>
      <c r="P101" s="41"/>
      <c r="Q101" s="39"/>
      <c r="R101" s="39"/>
      <c r="S101" s="39"/>
      <c r="T101" s="39"/>
      <c r="U101" s="39"/>
      <c r="V101" s="39"/>
      <c r="W101" s="39"/>
      <c r="X101" s="41"/>
      <c r="Y101" s="39"/>
      <c r="Z101" s="39"/>
      <c r="AA101" s="39"/>
      <c r="AB101" s="39"/>
      <c r="AC101" s="39"/>
      <c r="AD101" s="39"/>
      <c r="AE101" s="39"/>
      <c r="AF101" s="41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3"/>
      <c r="BW101" s="3"/>
    </row>
    <row r="102" spans="1:75" s="38" customFormat="1" ht="48" customHeight="1" x14ac:dyDescent="0.25">
      <c r="A102" s="37"/>
      <c r="B102" s="37"/>
      <c r="C102" s="37"/>
      <c r="D102" s="37"/>
      <c r="E102" s="37"/>
      <c r="F102" s="37"/>
      <c r="G102" s="37"/>
      <c r="I102" s="39"/>
      <c r="J102" s="40"/>
      <c r="K102" s="39"/>
      <c r="L102" s="39"/>
      <c r="M102" s="39"/>
      <c r="N102" s="40"/>
      <c r="O102" s="40"/>
      <c r="P102" s="41"/>
      <c r="Q102" s="39"/>
      <c r="R102" s="39"/>
      <c r="S102" s="39"/>
      <c r="T102" s="39"/>
      <c r="U102" s="39"/>
      <c r="V102" s="39"/>
      <c r="W102" s="39"/>
      <c r="X102" s="41"/>
      <c r="Y102" s="39"/>
      <c r="Z102" s="39"/>
      <c r="AA102" s="39"/>
      <c r="AB102" s="39"/>
      <c r="AC102" s="39"/>
      <c r="AD102" s="39"/>
      <c r="AE102" s="39"/>
      <c r="AF102" s="41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3"/>
      <c r="BW102" s="3"/>
    </row>
    <row r="103" spans="1:75" s="38" customFormat="1" ht="48" customHeight="1" x14ac:dyDescent="0.25">
      <c r="A103" s="37"/>
      <c r="B103" s="37"/>
      <c r="C103" s="37"/>
      <c r="D103" s="37"/>
      <c r="E103" s="37"/>
      <c r="F103" s="37"/>
      <c r="G103" s="37"/>
      <c r="I103" s="39"/>
      <c r="J103" s="40"/>
      <c r="K103" s="39"/>
      <c r="L103" s="39"/>
      <c r="M103" s="39"/>
      <c r="N103" s="40"/>
      <c r="O103" s="40"/>
      <c r="P103" s="41"/>
      <c r="Q103" s="39"/>
      <c r="R103" s="39"/>
      <c r="S103" s="39"/>
      <c r="T103" s="39"/>
      <c r="U103" s="39"/>
      <c r="V103" s="39"/>
      <c r="W103" s="39"/>
      <c r="X103" s="41"/>
      <c r="Y103" s="39"/>
      <c r="Z103" s="39"/>
      <c r="AA103" s="39"/>
      <c r="AB103" s="39"/>
      <c r="AC103" s="39"/>
      <c r="AD103" s="39"/>
      <c r="AE103" s="39"/>
      <c r="AF103" s="41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3"/>
      <c r="BW103" s="3"/>
    </row>
    <row r="104" spans="1:75" s="38" customFormat="1" ht="48" customHeight="1" x14ac:dyDescent="0.25">
      <c r="A104" s="37"/>
      <c r="B104" s="37"/>
      <c r="C104" s="37"/>
      <c r="D104" s="37"/>
      <c r="E104" s="37"/>
      <c r="F104" s="37"/>
      <c r="G104" s="37"/>
      <c r="I104" s="39"/>
      <c r="J104" s="40"/>
      <c r="K104" s="39"/>
      <c r="L104" s="39"/>
      <c r="M104" s="39"/>
      <c r="N104" s="40"/>
      <c r="O104" s="40"/>
      <c r="P104" s="41"/>
      <c r="Q104" s="39"/>
      <c r="R104" s="39"/>
      <c r="S104" s="39"/>
      <c r="T104" s="39"/>
      <c r="U104" s="39"/>
      <c r="V104" s="39"/>
      <c r="W104" s="39"/>
      <c r="X104" s="41"/>
      <c r="Y104" s="39"/>
      <c r="Z104" s="39"/>
      <c r="AA104" s="39"/>
      <c r="AB104" s="39"/>
      <c r="AC104" s="39"/>
      <c r="AD104" s="39"/>
      <c r="AE104" s="39"/>
      <c r="AF104" s="41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3"/>
      <c r="BW104" s="3"/>
    </row>
    <row r="105" spans="1:75" s="38" customFormat="1" ht="48" customHeight="1" x14ac:dyDescent="0.25">
      <c r="A105" s="37"/>
      <c r="B105" s="37"/>
      <c r="C105" s="37"/>
      <c r="D105" s="37"/>
      <c r="E105" s="37"/>
      <c r="F105" s="37"/>
      <c r="G105" s="37"/>
      <c r="I105" s="39"/>
      <c r="J105" s="40"/>
      <c r="K105" s="39"/>
      <c r="L105" s="39"/>
      <c r="M105" s="39"/>
      <c r="N105" s="40"/>
      <c r="O105" s="40"/>
      <c r="P105" s="41"/>
      <c r="Q105" s="39"/>
      <c r="R105" s="39"/>
      <c r="S105" s="39"/>
      <c r="T105" s="39"/>
      <c r="U105" s="39"/>
      <c r="V105" s="39"/>
      <c r="W105" s="39"/>
      <c r="X105" s="41"/>
      <c r="Y105" s="39"/>
      <c r="Z105" s="39"/>
      <c r="AA105" s="39"/>
      <c r="AB105" s="39"/>
      <c r="AC105" s="39"/>
      <c r="AD105" s="39"/>
      <c r="AE105" s="39"/>
      <c r="AF105" s="41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3"/>
      <c r="BW105" s="3"/>
    </row>
    <row r="106" spans="1:75" s="38" customFormat="1" ht="48" customHeight="1" x14ac:dyDescent="0.25">
      <c r="A106" s="37"/>
      <c r="B106" s="37"/>
      <c r="C106" s="37"/>
      <c r="D106" s="37"/>
      <c r="E106" s="37"/>
      <c r="F106" s="37"/>
      <c r="G106" s="37"/>
      <c r="I106" s="39"/>
      <c r="J106" s="40"/>
      <c r="K106" s="39"/>
      <c r="L106" s="39"/>
      <c r="M106" s="39"/>
      <c r="N106" s="40"/>
      <c r="O106" s="40"/>
      <c r="P106" s="41"/>
      <c r="Q106" s="39"/>
      <c r="R106" s="39"/>
      <c r="S106" s="39"/>
      <c r="T106" s="39"/>
      <c r="U106" s="39"/>
      <c r="V106" s="39"/>
      <c r="W106" s="39"/>
      <c r="X106" s="41"/>
      <c r="Y106" s="39"/>
      <c r="Z106" s="39"/>
      <c r="AA106" s="39"/>
      <c r="AB106" s="39"/>
      <c r="AC106" s="39"/>
      <c r="AD106" s="39"/>
      <c r="AE106" s="39"/>
      <c r="AF106" s="41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3"/>
      <c r="BW106" s="3"/>
    </row>
    <row r="107" spans="1:75" s="38" customFormat="1" ht="48" customHeight="1" x14ac:dyDescent="0.25">
      <c r="A107" s="37"/>
      <c r="B107" s="37"/>
      <c r="C107" s="37"/>
      <c r="D107" s="37"/>
      <c r="E107" s="37"/>
      <c r="F107" s="37"/>
      <c r="G107" s="37"/>
      <c r="I107" s="39"/>
      <c r="J107" s="40"/>
      <c r="K107" s="39"/>
      <c r="L107" s="39"/>
      <c r="M107" s="39"/>
      <c r="N107" s="40"/>
      <c r="O107" s="40"/>
      <c r="P107" s="41"/>
      <c r="Q107" s="39"/>
      <c r="R107" s="39"/>
      <c r="S107" s="39"/>
      <c r="T107" s="39"/>
      <c r="U107" s="39"/>
      <c r="V107" s="39"/>
      <c r="W107" s="39"/>
      <c r="X107" s="41"/>
      <c r="Y107" s="39"/>
      <c r="Z107" s="39"/>
      <c r="AA107" s="39"/>
      <c r="AB107" s="39"/>
      <c r="AC107" s="39"/>
      <c r="AD107" s="39"/>
      <c r="AE107" s="39"/>
      <c r="AF107" s="41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3"/>
      <c r="BW107" s="3"/>
    </row>
    <row r="108" spans="1:75" s="38" customFormat="1" ht="48" customHeight="1" x14ac:dyDescent="0.25">
      <c r="A108" s="37"/>
      <c r="B108" s="37"/>
      <c r="C108" s="37"/>
      <c r="D108" s="37"/>
      <c r="E108" s="37"/>
      <c r="F108" s="37"/>
      <c r="G108" s="37"/>
      <c r="I108" s="39"/>
      <c r="J108" s="40"/>
      <c r="K108" s="39"/>
      <c r="L108" s="39"/>
      <c r="M108" s="39"/>
      <c r="N108" s="40"/>
      <c r="O108" s="40"/>
      <c r="P108" s="41"/>
      <c r="Q108" s="39"/>
      <c r="R108" s="39"/>
      <c r="S108" s="39"/>
      <c r="T108" s="39"/>
      <c r="U108" s="39"/>
      <c r="V108" s="39"/>
      <c r="W108" s="39"/>
      <c r="X108" s="41"/>
      <c r="Y108" s="39"/>
      <c r="Z108" s="39"/>
      <c r="AA108" s="39"/>
      <c r="AB108" s="39"/>
      <c r="AC108" s="39"/>
      <c r="AD108" s="39"/>
      <c r="AE108" s="39"/>
      <c r="AF108" s="41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3"/>
      <c r="BW108" s="3"/>
    </row>
    <row r="109" spans="1:75" s="38" customFormat="1" ht="48" customHeight="1" x14ac:dyDescent="0.25">
      <c r="A109" s="37"/>
      <c r="B109" s="37"/>
      <c r="C109" s="37"/>
      <c r="D109" s="37"/>
      <c r="E109" s="37"/>
      <c r="F109" s="37"/>
      <c r="G109" s="37"/>
      <c r="I109" s="39"/>
      <c r="J109" s="40"/>
      <c r="K109" s="39"/>
      <c r="L109" s="39"/>
      <c r="M109" s="39"/>
      <c r="N109" s="40"/>
      <c r="O109" s="40"/>
      <c r="P109" s="41"/>
      <c r="Q109" s="39"/>
      <c r="R109" s="39"/>
      <c r="S109" s="39"/>
      <c r="T109" s="39"/>
      <c r="U109" s="39"/>
      <c r="V109" s="39"/>
      <c r="W109" s="39"/>
      <c r="X109" s="41"/>
      <c r="Y109" s="39"/>
      <c r="Z109" s="39"/>
      <c r="AA109" s="39"/>
      <c r="AB109" s="39"/>
      <c r="AC109" s="39"/>
      <c r="AD109" s="39"/>
      <c r="AE109" s="39"/>
      <c r="AF109" s="41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3"/>
      <c r="BW109" s="3"/>
    </row>
    <row r="118" spans="1:75" s="40" customFormat="1" ht="48" customHeight="1" x14ac:dyDescent="0.25">
      <c r="A118" s="38"/>
      <c r="B118" s="38"/>
      <c r="C118" s="38"/>
      <c r="D118" s="38"/>
      <c r="E118" s="38"/>
      <c r="F118" s="38"/>
      <c r="G118" s="38"/>
      <c r="H118" s="38"/>
      <c r="I118" s="39"/>
      <c r="K118" s="39"/>
      <c r="L118" s="39"/>
      <c r="M118" s="43"/>
      <c r="N118" s="43"/>
      <c r="P118" s="41"/>
      <c r="Q118" s="39"/>
      <c r="R118" s="39"/>
      <c r="S118" s="39"/>
      <c r="T118" s="39"/>
      <c r="U118" s="39"/>
      <c r="V118" s="39"/>
      <c r="W118" s="39"/>
      <c r="X118" s="41"/>
      <c r="Y118" s="39"/>
      <c r="Z118" s="39"/>
      <c r="AA118" s="39"/>
      <c r="AB118" s="39"/>
      <c r="AC118" s="39"/>
      <c r="AD118" s="39"/>
      <c r="AE118" s="39"/>
      <c r="AF118" s="41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3"/>
      <c r="BW118" s="3"/>
    </row>
  </sheetData>
  <autoFilter ref="A6:BW90"/>
  <mergeCells count="620">
    <mergeCell ref="H4:H6"/>
    <mergeCell ref="I4:I6"/>
    <mergeCell ref="J4:J6"/>
    <mergeCell ref="K4:K6"/>
    <mergeCell ref="L4:L6"/>
    <mergeCell ref="M4:M6"/>
    <mergeCell ref="A1:H2"/>
    <mergeCell ref="I1:BU2"/>
    <mergeCell ref="J3:BU3"/>
    <mergeCell ref="A4:A6"/>
    <mergeCell ref="B4:B6"/>
    <mergeCell ref="C4:C6"/>
    <mergeCell ref="D4:D6"/>
    <mergeCell ref="E4:E6"/>
    <mergeCell ref="F4:F6"/>
    <mergeCell ref="G4:G6"/>
    <mergeCell ref="W4:W6"/>
    <mergeCell ref="X4:X6"/>
    <mergeCell ref="Y4:Y6"/>
    <mergeCell ref="Z4:Z6"/>
    <mergeCell ref="N4:N6"/>
    <mergeCell ref="O4:O6"/>
    <mergeCell ref="P4:P6"/>
    <mergeCell ref="Q4:Q6"/>
    <mergeCell ref="R4:R6"/>
    <mergeCell ref="T4:T6"/>
    <mergeCell ref="AG4:AZ4"/>
    <mergeCell ref="BA4:BU4"/>
    <mergeCell ref="AG5:AI5"/>
    <mergeCell ref="AJ5:AK5"/>
    <mergeCell ref="AL5:AU5"/>
    <mergeCell ref="AW5:AX5"/>
    <mergeCell ref="BD5:BH5"/>
    <mergeCell ref="BI5:BI6"/>
    <mergeCell ref="BJ5:BJ6"/>
    <mergeCell ref="BK5:BK6"/>
    <mergeCell ref="BR5:BR6"/>
    <mergeCell ref="BS5:BS6"/>
    <mergeCell ref="BT5:BT6"/>
    <mergeCell ref="BU5:BU6"/>
    <mergeCell ref="BO5:BO6"/>
    <mergeCell ref="BP5:BP6"/>
    <mergeCell ref="BQ5:BQ6"/>
    <mergeCell ref="S4:S6"/>
    <mergeCell ref="A7:A35"/>
    <mergeCell ref="B7:B35"/>
    <mergeCell ref="C7:C10"/>
    <mergeCell ref="D7:D10"/>
    <mergeCell ref="E7:E10"/>
    <mergeCell ref="F7:F35"/>
    <mergeCell ref="BL5:BL6"/>
    <mergeCell ref="BM5:BM6"/>
    <mergeCell ref="BN5:BN6"/>
    <mergeCell ref="AA4:AA6"/>
    <mergeCell ref="AB4:AB6"/>
    <mergeCell ref="AC4:AC6"/>
    <mergeCell ref="AD4:AD6"/>
    <mergeCell ref="AE4:AE6"/>
    <mergeCell ref="AF4:AF6"/>
    <mergeCell ref="U4:U6"/>
    <mergeCell ref="V4:V6"/>
    <mergeCell ref="T7:T10"/>
    <mergeCell ref="U7:U10"/>
    <mergeCell ref="V7:V10"/>
    <mergeCell ref="W7:W10"/>
    <mergeCell ref="X7:X10"/>
    <mergeCell ref="C11:C14"/>
    <mergeCell ref="D11:D14"/>
    <mergeCell ref="E11:E14"/>
    <mergeCell ref="I11:I14"/>
    <mergeCell ref="J11:J14"/>
    <mergeCell ref="M7:M10"/>
    <mergeCell ref="N7:N10"/>
    <mergeCell ref="O7:O10"/>
    <mergeCell ref="P7:P10"/>
    <mergeCell ref="Q7:Q10"/>
    <mergeCell ref="R7:R10"/>
    <mergeCell ref="G7:G35"/>
    <mergeCell ref="H7:H14"/>
    <mergeCell ref="I7:I10"/>
    <mergeCell ref="J7:J10"/>
    <mergeCell ref="K7:K10"/>
    <mergeCell ref="L7:L10"/>
    <mergeCell ref="K11:K14"/>
    <mergeCell ref="L11:L14"/>
    <mergeCell ref="L15:L16"/>
    <mergeCell ref="M15:M16"/>
    <mergeCell ref="N15:N16"/>
    <mergeCell ref="O15:O16"/>
    <mergeCell ref="P15:P16"/>
    <mergeCell ref="Q15:Q16"/>
    <mergeCell ref="E20:E23"/>
    <mergeCell ref="T11:T14"/>
    <mergeCell ref="U11:U14"/>
    <mergeCell ref="V11:V14"/>
    <mergeCell ref="W11:W14"/>
    <mergeCell ref="X11:X14"/>
    <mergeCell ref="C15:C16"/>
    <mergeCell ref="D15:D16"/>
    <mergeCell ref="E15:E16"/>
    <mergeCell ref="H15:H19"/>
    <mergeCell ref="I15:I16"/>
    <mergeCell ref="M11:M14"/>
    <mergeCell ref="N11:N14"/>
    <mergeCell ref="O11:O14"/>
    <mergeCell ref="P11:P14"/>
    <mergeCell ref="Q11:Q14"/>
    <mergeCell ref="R11:R14"/>
    <mergeCell ref="J15:J16"/>
    <mergeCell ref="K15:K16"/>
    <mergeCell ref="R15:R16"/>
    <mergeCell ref="T15:T16"/>
    <mergeCell ref="U15:U16"/>
    <mergeCell ref="V15:V16"/>
    <mergeCell ref="W15:W16"/>
    <mergeCell ref="X15:X16"/>
    <mergeCell ref="N17:N19"/>
    <mergeCell ref="O17:O19"/>
    <mergeCell ref="P17:P19"/>
    <mergeCell ref="Q17:Q19"/>
    <mergeCell ref="C17:C19"/>
    <mergeCell ref="D17:D19"/>
    <mergeCell ref="E17:E19"/>
    <mergeCell ref="I17:I19"/>
    <mergeCell ref="J17:J19"/>
    <mergeCell ref="K17:K19"/>
    <mergeCell ref="H20:H23"/>
    <mergeCell ref="I20:I23"/>
    <mergeCell ref="J20:J23"/>
    <mergeCell ref="R17:R19"/>
    <mergeCell ref="T17:T19"/>
    <mergeCell ref="U17:U19"/>
    <mergeCell ref="V17:V19"/>
    <mergeCell ref="W17:W19"/>
    <mergeCell ref="X20:X23"/>
    <mergeCell ref="Q20:Q23"/>
    <mergeCell ref="R20:R23"/>
    <mergeCell ref="T20:T23"/>
    <mergeCell ref="U20:U23"/>
    <mergeCell ref="V20:V23"/>
    <mergeCell ref="W20:W23"/>
    <mergeCell ref="K20:K23"/>
    <mergeCell ref="L20:L23"/>
    <mergeCell ref="M20:M23"/>
    <mergeCell ref="N20:N23"/>
    <mergeCell ref="O20:O23"/>
    <mergeCell ref="P20:P23"/>
    <mergeCell ref="X17:X19"/>
    <mergeCell ref="L17:L19"/>
    <mergeCell ref="M17:M19"/>
    <mergeCell ref="C24:C27"/>
    <mergeCell ref="D24:D27"/>
    <mergeCell ref="E24:E27"/>
    <mergeCell ref="H24:H35"/>
    <mergeCell ref="I24:I27"/>
    <mergeCell ref="J24:J27"/>
    <mergeCell ref="K24:K27"/>
    <mergeCell ref="L24:L27"/>
    <mergeCell ref="M24:M27"/>
    <mergeCell ref="L28:L30"/>
    <mergeCell ref="M28:M30"/>
    <mergeCell ref="C33:C35"/>
    <mergeCell ref="D33:D35"/>
    <mergeCell ref="E33:E35"/>
    <mergeCell ref="I33:I35"/>
    <mergeCell ref="J33:J35"/>
    <mergeCell ref="K33:K35"/>
    <mergeCell ref="C31:C32"/>
    <mergeCell ref="D31:D32"/>
    <mergeCell ref="E31:E32"/>
    <mergeCell ref="I31:I32"/>
    <mergeCell ref="J31:J32"/>
    <mergeCell ref="K31:K32"/>
    <mergeCell ref="C20:C23"/>
    <mergeCell ref="D20:D23"/>
    <mergeCell ref="U24:U27"/>
    <mergeCell ref="V24:V27"/>
    <mergeCell ref="W24:W27"/>
    <mergeCell ref="X24:X27"/>
    <mergeCell ref="C28:C30"/>
    <mergeCell ref="D28:D30"/>
    <mergeCell ref="E28:E30"/>
    <mergeCell ref="I28:I30"/>
    <mergeCell ref="J28:J30"/>
    <mergeCell ref="K28:K30"/>
    <mergeCell ref="N24:N27"/>
    <mergeCell ref="O24:O27"/>
    <mergeCell ref="P24:P27"/>
    <mergeCell ref="Q24:Q27"/>
    <mergeCell ref="R24:R27"/>
    <mergeCell ref="T24:T27"/>
    <mergeCell ref="R28:R30"/>
    <mergeCell ref="T28:T30"/>
    <mergeCell ref="U28:U30"/>
    <mergeCell ref="V28:V30"/>
    <mergeCell ref="W28:W30"/>
    <mergeCell ref="X28:X30"/>
    <mergeCell ref="N28:N30"/>
    <mergeCell ref="O28:O30"/>
    <mergeCell ref="P28:P30"/>
    <mergeCell ref="Q28:Q30"/>
    <mergeCell ref="V31:V32"/>
    <mergeCell ref="W31:W32"/>
    <mergeCell ref="X31:X32"/>
    <mergeCell ref="L31:L32"/>
    <mergeCell ref="M31:M32"/>
    <mergeCell ref="N31:N32"/>
    <mergeCell ref="O31:O32"/>
    <mergeCell ref="P31:P32"/>
    <mergeCell ref="Q31:Q32"/>
    <mergeCell ref="R31:R32"/>
    <mergeCell ref="T31:T32"/>
    <mergeCell ref="U31:U32"/>
    <mergeCell ref="R33:R35"/>
    <mergeCell ref="T33:T35"/>
    <mergeCell ref="U33:U35"/>
    <mergeCell ref="V33:V35"/>
    <mergeCell ref="W33:W35"/>
    <mergeCell ref="X33:X35"/>
    <mergeCell ref="L33:L35"/>
    <mergeCell ref="M33:M35"/>
    <mergeCell ref="N33:N35"/>
    <mergeCell ref="O33:O35"/>
    <mergeCell ref="P33:P35"/>
    <mergeCell ref="Q33:Q35"/>
    <mergeCell ref="A36:A53"/>
    <mergeCell ref="B36:B53"/>
    <mergeCell ref="C36:C37"/>
    <mergeCell ref="D36:D37"/>
    <mergeCell ref="E36:E37"/>
    <mergeCell ref="F36:F53"/>
    <mergeCell ref="C42:C45"/>
    <mergeCell ref="D42:D45"/>
    <mergeCell ref="E42:E45"/>
    <mergeCell ref="C49:C53"/>
    <mergeCell ref="C46:C48"/>
    <mergeCell ref="D46:D48"/>
    <mergeCell ref="E46:E48"/>
    <mergeCell ref="T36:T37"/>
    <mergeCell ref="U36:U37"/>
    <mergeCell ref="V36:V37"/>
    <mergeCell ref="W36:W37"/>
    <mergeCell ref="X36:X37"/>
    <mergeCell ref="C38:C39"/>
    <mergeCell ref="D38:D39"/>
    <mergeCell ref="E38:E39"/>
    <mergeCell ref="H38:H45"/>
    <mergeCell ref="I38:I39"/>
    <mergeCell ref="M36:M37"/>
    <mergeCell ref="N36:N37"/>
    <mergeCell ref="O36:O37"/>
    <mergeCell ref="P36:P37"/>
    <mergeCell ref="Q36:Q37"/>
    <mergeCell ref="R36:R37"/>
    <mergeCell ref="G36:G53"/>
    <mergeCell ref="H36:H37"/>
    <mergeCell ref="I36:I37"/>
    <mergeCell ref="J36:J37"/>
    <mergeCell ref="K36:K37"/>
    <mergeCell ref="L36:L37"/>
    <mergeCell ref="J38:J39"/>
    <mergeCell ref="K38:K39"/>
    <mergeCell ref="T38:T39"/>
    <mergeCell ref="U38:U39"/>
    <mergeCell ref="V38:V39"/>
    <mergeCell ref="W38:W39"/>
    <mergeCell ref="X38:X39"/>
    <mergeCell ref="C40:C41"/>
    <mergeCell ref="D40:D41"/>
    <mergeCell ref="E40:E41"/>
    <mergeCell ref="I40:I41"/>
    <mergeCell ref="J40:J41"/>
    <mergeCell ref="M38:M39"/>
    <mergeCell ref="N38:N39"/>
    <mergeCell ref="O38:O39"/>
    <mergeCell ref="P38:P39"/>
    <mergeCell ref="Q38:Q39"/>
    <mergeCell ref="R38:R39"/>
    <mergeCell ref="L38:L39"/>
    <mergeCell ref="K40:K41"/>
    <mergeCell ref="R40:R41"/>
    <mergeCell ref="T40:T41"/>
    <mergeCell ref="U40:U41"/>
    <mergeCell ref="V40:V41"/>
    <mergeCell ref="W40:W41"/>
    <mergeCell ref="X40:X41"/>
    <mergeCell ref="L40:L41"/>
    <mergeCell ref="M40:M41"/>
    <mergeCell ref="N40:N41"/>
    <mergeCell ref="O40:O41"/>
    <mergeCell ref="P40:P41"/>
    <mergeCell ref="Q40:Q41"/>
    <mergeCell ref="V42:V45"/>
    <mergeCell ref="W42:W45"/>
    <mergeCell ref="X42:X45"/>
    <mergeCell ref="U42:U45"/>
    <mergeCell ref="H46:H48"/>
    <mergeCell ref="I46:I48"/>
    <mergeCell ref="J46:J48"/>
    <mergeCell ref="K46:K48"/>
    <mergeCell ref="O42:O45"/>
    <mergeCell ref="P42:P45"/>
    <mergeCell ref="Q42:Q45"/>
    <mergeCell ref="R42:R45"/>
    <mergeCell ref="T42:T45"/>
    <mergeCell ref="I42:I45"/>
    <mergeCell ref="J42:J45"/>
    <mergeCell ref="K42:K45"/>
    <mergeCell ref="L42:L45"/>
    <mergeCell ref="M42:M45"/>
    <mergeCell ref="N42:N45"/>
    <mergeCell ref="R46:R48"/>
    <mergeCell ref="T46:T48"/>
    <mergeCell ref="U46:U48"/>
    <mergeCell ref="V46:V48"/>
    <mergeCell ref="W46:W48"/>
    <mergeCell ref="X46:X48"/>
    <mergeCell ref="L46:L48"/>
    <mergeCell ref="M46:M48"/>
    <mergeCell ref="N46:N48"/>
    <mergeCell ref="O46:O48"/>
    <mergeCell ref="P46:P48"/>
    <mergeCell ref="Q46:Q48"/>
    <mergeCell ref="X49:X53"/>
    <mergeCell ref="L49:L53"/>
    <mergeCell ref="M49:M53"/>
    <mergeCell ref="N49:N53"/>
    <mergeCell ref="O49:O53"/>
    <mergeCell ref="P49:P53"/>
    <mergeCell ref="Q49:Q53"/>
    <mergeCell ref="D49:D53"/>
    <mergeCell ref="E49:E53"/>
    <mergeCell ref="H49:H53"/>
    <mergeCell ref="I49:I53"/>
    <mergeCell ref="J49:J53"/>
    <mergeCell ref="K49:K53"/>
    <mergeCell ref="C54:C56"/>
    <mergeCell ref="D54:D56"/>
    <mergeCell ref="E54:E56"/>
    <mergeCell ref="F54:F90"/>
    <mergeCell ref="R49:R53"/>
    <mergeCell ref="T49:T53"/>
    <mergeCell ref="U49:U53"/>
    <mergeCell ref="V49:V53"/>
    <mergeCell ref="W49:W53"/>
    <mergeCell ref="T54:T56"/>
    <mergeCell ref="U54:U56"/>
    <mergeCell ref="V54:V56"/>
    <mergeCell ref="W54:W56"/>
    <mergeCell ref="C62:C64"/>
    <mergeCell ref="D62:D64"/>
    <mergeCell ref="E62:E64"/>
    <mergeCell ref="H62:H64"/>
    <mergeCell ref="I62:I64"/>
    <mergeCell ref="J62:J64"/>
    <mergeCell ref="K62:K64"/>
    <mergeCell ref="L62:L64"/>
    <mergeCell ref="M62:M64"/>
    <mergeCell ref="N60:N61"/>
    <mergeCell ref="O60:O61"/>
    <mergeCell ref="X54:X56"/>
    <mergeCell ref="C57:C59"/>
    <mergeCell ref="D57:D59"/>
    <mergeCell ref="E57:E59"/>
    <mergeCell ref="H57:H59"/>
    <mergeCell ref="I57:I59"/>
    <mergeCell ref="M54:M56"/>
    <mergeCell ref="N54:N56"/>
    <mergeCell ref="O54:O56"/>
    <mergeCell ref="P54:P56"/>
    <mergeCell ref="Q54:Q56"/>
    <mergeCell ref="R54:R56"/>
    <mergeCell ref="G54:G90"/>
    <mergeCell ref="H54:H56"/>
    <mergeCell ref="I54:I56"/>
    <mergeCell ref="J54:J56"/>
    <mergeCell ref="K54:K56"/>
    <mergeCell ref="L54:L56"/>
    <mergeCell ref="J57:J59"/>
    <mergeCell ref="K57:K59"/>
    <mergeCell ref="T57:T59"/>
    <mergeCell ref="U57:U59"/>
    <mergeCell ref="V57:V59"/>
    <mergeCell ref="W57:W59"/>
    <mergeCell ref="X57:X59"/>
    <mergeCell ref="C60:C61"/>
    <mergeCell ref="D60:D61"/>
    <mergeCell ref="E60:E61"/>
    <mergeCell ref="H60:H61"/>
    <mergeCell ref="I60:I61"/>
    <mergeCell ref="M57:M59"/>
    <mergeCell ref="N57:N59"/>
    <mergeCell ref="O57:O59"/>
    <mergeCell ref="P57:P59"/>
    <mergeCell ref="Q57:Q59"/>
    <mergeCell ref="R57:R59"/>
    <mergeCell ref="L57:L59"/>
    <mergeCell ref="J60:J61"/>
    <mergeCell ref="X60:X61"/>
    <mergeCell ref="Q60:Q61"/>
    <mergeCell ref="R60:R61"/>
    <mergeCell ref="T60:T61"/>
    <mergeCell ref="U60:U61"/>
    <mergeCell ref="V60:V61"/>
    <mergeCell ref="W60:W61"/>
    <mergeCell ref="K60:K61"/>
    <mergeCell ref="L60:L61"/>
    <mergeCell ref="M60:M61"/>
    <mergeCell ref="P60:P61"/>
    <mergeCell ref="U62:U64"/>
    <mergeCell ref="V62:V64"/>
    <mergeCell ref="W62:W64"/>
    <mergeCell ref="X62:X64"/>
    <mergeCell ref="C65:C66"/>
    <mergeCell ref="D65:D66"/>
    <mergeCell ref="E65:E66"/>
    <mergeCell ref="H65:H66"/>
    <mergeCell ref="I65:I66"/>
    <mergeCell ref="J65:J66"/>
    <mergeCell ref="N62:N64"/>
    <mergeCell ref="O62:O64"/>
    <mergeCell ref="P62:P64"/>
    <mergeCell ref="Q62:Q64"/>
    <mergeCell ref="R62:R64"/>
    <mergeCell ref="T62:T64"/>
    <mergeCell ref="X65:X66"/>
    <mergeCell ref="Q65:Q66"/>
    <mergeCell ref="R65:R66"/>
    <mergeCell ref="T65:T66"/>
    <mergeCell ref="U65:U66"/>
    <mergeCell ref="V65:V66"/>
    <mergeCell ref="W65:W66"/>
    <mergeCell ref="A67:A89"/>
    <mergeCell ref="C67:C70"/>
    <mergeCell ref="D67:D70"/>
    <mergeCell ref="E67:E70"/>
    <mergeCell ref="H67:H70"/>
    <mergeCell ref="I67:I70"/>
    <mergeCell ref="J67:J70"/>
    <mergeCell ref="K67:K70"/>
    <mergeCell ref="L67:L70"/>
    <mergeCell ref="K65:K66"/>
    <mergeCell ref="L65:L66"/>
    <mergeCell ref="M65:M66"/>
    <mergeCell ref="N65:N66"/>
    <mergeCell ref="O65:O66"/>
    <mergeCell ref="P65:P66"/>
    <mergeCell ref="A54:A66"/>
    <mergeCell ref="B54:B90"/>
    <mergeCell ref="T67:T70"/>
    <mergeCell ref="C75:C80"/>
    <mergeCell ref="D75:D80"/>
    <mergeCell ref="E75:E80"/>
    <mergeCell ref="H75:H80"/>
    <mergeCell ref="I75:I80"/>
    <mergeCell ref="J75:J80"/>
    <mergeCell ref="K75:K80"/>
    <mergeCell ref="L75:L80"/>
    <mergeCell ref="K71:K74"/>
    <mergeCell ref="L71:L74"/>
    <mergeCell ref="M71:M74"/>
    <mergeCell ref="N71:N74"/>
    <mergeCell ref="O71:O74"/>
    <mergeCell ref="T75:T80"/>
    <mergeCell ref="R87:R89"/>
    <mergeCell ref="U67:U70"/>
    <mergeCell ref="V67:V70"/>
    <mergeCell ref="W67:W70"/>
    <mergeCell ref="X67:X70"/>
    <mergeCell ref="C71:C74"/>
    <mergeCell ref="D71:D74"/>
    <mergeCell ref="E71:E74"/>
    <mergeCell ref="H71:H74"/>
    <mergeCell ref="I71:I74"/>
    <mergeCell ref="M67:M70"/>
    <mergeCell ref="N67:N70"/>
    <mergeCell ref="O67:O70"/>
    <mergeCell ref="P67:P70"/>
    <mergeCell ref="Q67:Q70"/>
    <mergeCell ref="R67:R70"/>
    <mergeCell ref="W71:W74"/>
    <mergeCell ref="X71:X74"/>
    <mergeCell ref="P71:P74"/>
    <mergeCell ref="Q71:Q74"/>
    <mergeCell ref="R71:R74"/>
    <mergeCell ref="T71:T74"/>
    <mergeCell ref="U71:U74"/>
    <mergeCell ref="V71:V74"/>
    <mergeCell ref="J71:J74"/>
    <mergeCell ref="U75:U80"/>
    <mergeCell ref="V75:V80"/>
    <mergeCell ref="W75:W80"/>
    <mergeCell ref="X75:X80"/>
    <mergeCell ref="AE75:AE80"/>
    <mergeCell ref="M75:M80"/>
    <mergeCell ref="N75:N80"/>
    <mergeCell ref="O75:O80"/>
    <mergeCell ref="P75:P80"/>
    <mergeCell ref="Q75:Q80"/>
    <mergeCell ref="R75:R80"/>
    <mergeCell ref="AM75:AM80"/>
    <mergeCell ref="AN75:AN80"/>
    <mergeCell ref="AO75:AO80"/>
    <mergeCell ref="AP75:AP80"/>
    <mergeCell ref="AQ75:AQ80"/>
    <mergeCell ref="AR75:AR80"/>
    <mergeCell ref="AG75:AG80"/>
    <mergeCell ref="AH75:AH80"/>
    <mergeCell ref="AI75:AI80"/>
    <mergeCell ref="AJ75:AJ80"/>
    <mergeCell ref="AK75:AK80"/>
    <mergeCell ref="AL75:AL80"/>
    <mergeCell ref="BA75:BA80"/>
    <mergeCell ref="BB75:BB80"/>
    <mergeCell ref="BC75:BC80"/>
    <mergeCell ref="BD75:BD80"/>
    <mergeCell ref="AS75:AS80"/>
    <mergeCell ref="AT75:AT80"/>
    <mergeCell ref="AU75:AU80"/>
    <mergeCell ref="AV75:AV80"/>
    <mergeCell ref="AW75:AW80"/>
    <mergeCell ref="AX75:AX80"/>
    <mergeCell ref="BQ75:BQ80"/>
    <mergeCell ref="BR75:BR80"/>
    <mergeCell ref="BS75:BS80"/>
    <mergeCell ref="BT75:BT80"/>
    <mergeCell ref="BU75:BU80"/>
    <mergeCell ref="C81:C83"/>
    <mergeCell ref="D81:D83"/>
    <mergeCell ref="E81:E83"/>
    <mergeCell ref="H81:H83"/>
    <mergeCell ref="I81:I83"/>
    <mergeCell ref="BK75:BK80"/>
    <mergeCell ref="BL75:BL80"/>
    <mergeCell ref="BM75:BM80"/>
    <mergeCell ref="BN75:BN80"/>
    <mergeCell ref="BO75:BO80"/>
    <mergeCell ref="BP75:BP80"/>
    <mergeCell ref="BE75:BE80"/>
    <mergeCell ref="BF75:BF80"/>
    <mergeCell ref="BG75:BG80"/>
    <mergeCell ref="BH75:BH80"/>
    <mergeCell ref="BI75:BI80"/>
    <mergeCell ref="BJ75:BJ80"/>
    <mergeCell ref="AY75:AY80"/>
    <mergeCell ref="AZ75:AZ80"/>
    <mergeCell ref="W81:W83"/>
    <mergeCell ref="X81:X83"/>
    <mergeCell ref="C84:C86"/>
    <mergeCell ref="D84:D86"/>
    <mergeCell ref="E84:E86"/>
    <mergeCell ref="H84:H86"/>
    <mergeCell ref="I84:I86"/>
    <mergeCell ref="J84:J86"/>
    <mergeCell ref="K84:K86"/>
    <mergeCell ref="L84:L86"/>
    <mergeCell ref="P81:P83"/>
    <mergeCell ref="Q81:Q83"/>
    <mergeCell ref="R81:R83"/>
    <mergeCell ref="T81:T83"/>
    <mergeCell ref="U81:U83"/>
    <mergeCell ref="V81:V83"/>
    <mergeCell ref="J81:J83"/>
    <mergeCell ref="K81:K83"/>
    <mergeCell ref="L81:L83"/>
    <mergeCell ref="M81:M83"/>
    <mergeCell ref="N81:N83"/>
    <mergeCell ref="O81:O83"/>
    <mergeCell ref="T84:T86"/>
    <mergeCell ref="U84:U86"/>
    <mergeCell ref="V84:V86"/>
    <mergeCell ref="W84:W86"/>
    <mergeCell ref="X84:X86"/>
    <mergeCell ref="H87:H89"/>
    <mergeCell ref="I87:I89"/>
    <mergeCell ref="J87:J89"/>
    <mergeCell ref="K87:K89"/>
    <mergeCell ref="L87:L89"/>
    <mergeCell ref="M84:M86"/>
    <mergeCell ref="N84:N86"/>
    <mergeCell ref="O84:O86"/>
    <mergeCell ref="P84:P86"/>
    <mergeCell ref="Q84:Q86"/>
    <mergeCell ref="R84:R86"/>
    <mergeCell ref="T87:T89"/>
    <mergeCell ref="U87:U89"/>
    <mergeCell ref="V87:V89"/>
    <mergeCell ref="W87:W89"/>
    <mergeCell ref="X87:X89"/>
    <mergeCell ref="M87:M89"/>
    <mergeCell ref="N87:N89"/>
    <mergeCell ref="O87:O89"/>
    <mergeCell ref="P87:P89"/>
    <mergeCell ref="Q87:Q89"/>
    <mergeCell ref="S7:S10"/>
    <mergeCell ref="S11:S14"/>
    <mergeCell ref="S15:S16"/>
    <mergeCell ref="S17:S19"/>
    <mergeCell ref="S20:S23"/>
    <mergeCell ref="S24:S27"/>
    <mergeCell ref="S28:S30"/>
    <mergeCell ref="S31:S32"/>
    <mergeCell ref="S33:S35"/>
    <mergeCell ref="S62:S64"/>
    <mergeCell ref="S65:S66"/>
    <mergeCell ref="S67:S70"/>
    <mergeCell ref="S71:S74"/>
    <mergeCell ref="S75:S80"/>
    <mergeCell ref="S81:S83"/>
    <mergeCell ref="S84:S86"/>
    <mergeCell ref="S87:S89"/>
    <mergeCell ref="S36:S37"/>
    <mergeCell ref="S38:S39"/>
    <mergeCell ref="S40:S41"/>
    <mergeCell ref="S42:S45"/>
    <mergeCell ref="S46:S48"/>
    <mergeCell ref="S49:S53"/>
    <mergeCell ref="S54:S56"/>
    <mergeCell ref="S57:S59"/>
    <mergeCell ref="S60:S61"/>
  </mergeCells>
  <printOptions horizontalCentered="1"/>
  <pageMargins left="0.78740157480314965" right="0.39370078740157483" top="1.3779527559055118" bottom="0.19685039370078741" header="0.31496062992125984" footer="0.31496062992125984"/>
  <pageSetup scale="46" fitToHeight="0" orientation="landscape" r:id="rId1"/>
  <rowBreaks count="2" manualBreakCount="2">
    <brk id="35" max="71" man="1"/>
    <brk id="66" max="71" man="1"/>
  </rowBreaks>
  <colBreaks count="2" manualBreakCount="2">
    <brk id="11" max="86" man="1"/>
    <brk id="31" max="8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K28"/>
  <sheetViews>
    <sheetView workbookViewId="0">
      <selection activeCell="I16" sqref="I16"/>
    </sheetView>
  </sheetViews>
  <sheetFormatPr baseColWidth="10" defaultRowHeight="15" x14ac:dyDescent="0.25"/>
  <cols>
    <col min="6" max="6" width="37" bestFit="1" customWidth="1"/>
    <col min="7" max="7" width="19.85546875" style="81" bestFit="1" customWidth="1"/>
    <col min="8" max="8" width="22.85546875" style="83" customWidth="1"/>
  </cols>
  <sheetData>
    <row r="3" spans="5:11" x14ac:dyDescent="0.25">
      <c r="F3" t="s">
        <v>1</v>
      </c>
      <c r="G3" s="81" t="s">
        <v>2</v>
      </c>
    </row>
    <row r="4" spans="5:11" x14ac:dyDescent="0.25">
      <c r="F4" t="s">
        <v>0</v>
      </c>
    </row>
    <row r="13" spans="5:11" ht="45" x14ac:dyDescent="0.25">
      <c r="G13" s="83" t="s">
        <v>459</v>
      </c>
      <c r="H13" s="83" t="s">
        <v>460</v>
      </c>
      <c r="I13" s="84"/>
      <c r="J13" s="84" t="s">
        <v>458</v>
      </c>
      <c r="K13" s="84"/>
    </row>
    <row r="14" spans="5:11" x14ac:dyDescent="0.25">
      <c r="E14" t="s">
        <v>451</v>
      </c>
      <c r="F14" s="75" t="s">
        <v>452</v>
      </c>
    </row>
    <row r="15" spans="5:11" x14ac:dyDescent="0.25">
      <c r="E15" t="s">
        <v>461</v>
      </c>
      <c r="F15" s="76" t="s">
        <v>453</v>
      </c>
      <c r="G15" s="82">
        <v>0.3</v>
      </c>
      <c r="H15" s="83">
        <v>9</v>
      </c>
    </row>
    <row r="16" spans="5:11" x14ac:dyDescent="0.25">
      <c r="F16" s="78" t="s">
        <v>454</v>
      </c>
      <c r="J16" s="77"/>
      <c r="K16" s="77"/>
    </row>
    <row r="17" spans="5:10" x14ac:dyDescent="0.25">
      <c r="J17" s="80"/>
    </row>
    <row r="19" spans="5:10" x14ac:dyDescent="0.25">
      <c r="E19" t="s">
        <v>455</v>
      </c>
      <c r="F19" s="76" t="s">
        <v>453</v>
      </c>
    </row>
    <row r="20" spans="5:10" x14ac:dyDescent="0.25">
      <c r="E20" t="s">
        <v>462</v>
      </c>
      <c r="F20" s="78" t="s">
        <v>454</v>
      </c>
      <c r="G20" s="82">
        <v>0.3</v>
      </c>
      <c r="H20" s="83">
        <v>6</v>
      </c>
    </row>
    <row r="21" spans="5:10" x14ac:dyDescent="0.25">
      <c r="F21" t="s">
        <v>456</v>
      </c>
    </row>
    <row r="24" spans="5:10" x14ac:dyDescent="0.25">
      <c r="E24" t="s">
        <v>457</v>
      </c>
      <c r="F24" s="75" t="s">
        <v>452</v>
      </c>
    </row>
    <row r="25" spans="5:10" x14ac:dyDescent="0.25">
      <c r="F25" s="76" t="s">
        <v>453</v>
      </c>
    </row>
    <row r="26" spans="5:10" x14ac:dyDescent="0.25">
      <c r="F26" s="78" t="s">
        <v>454</v>
      </c>
      <c r="G26" s="82">
        <v>0.4</v>
      </c>
      <c r="H26" s="83">
        <v>12</v>
      </c>
    </row>
    <row r="27" spans="5:10" x14ac:dyDescent="0.25">
      <c r="F27" s="79" t="s">
        <v>456</v>
      </c>
    </row>
    <row r="28" spans="5:10" x14ac:dyDescent="0.25">
      <c r="F28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17"/>
  <sheetViews>
    <sheetView showGridLines="0" view="pageBreakPreview" topLeftCell="A4" zoomScale="120" zoomScaleNormal="120" zoomScaleSheetLayoutView="120" zoomScalePageLayoutView="120" workbookViewId="0">
      <pane xSplit="8" ySplit="7" topLeftCell="L67" activePane="bottomRight" state="frozen"/>
      <selection activeCell="A4" sqref="A4"/>
      <selection pane="topRight" activeCell="I4" sqref="I4"/>
      <selection pane="bottomLeft" activeCell="A11" sqref="A11"/>
      <selection pane="bottomRight" activeCell="M67" sqref="M67:M70"/>
    </sheetView>
  </sheetViews>
  <sheetFormatPr baseColWidth="10" defaultColWidth="12.42578125" defaultRowHeight="48" customHeight="1" x14ac:dyDescent="0.25"/>
  <cols>
    <col min="1" max="1" width="13" style="38" customWidth="1"/>
    <col min="2" max="2" width="13.42578125" style="38" customWidth="1"/>
    <col min="3" max="3" width="9.28515625" style="38" customWidth="1"/>
    <col min="4" max="5" width="16.42578125" style="38" customWidth="1"/>
    <col min="6" max="6" width="12.42578125" style="38" customWidth="1"/>
    <col min="7" max="7" width="12" style="38" customWidth="1"/>
    <col min="8" max="8" width="19.7109375" style="38" customWidth="1"/>
    <col min="9" max="9" width="23.42578125" style="39" customWidth="1"/>
    <col min="10" max="10" width="20.42578125" style="40" customWidth="1"/>
    <col min="11" max="11" width="23.85546875" style="39" customWidth="1"/>
    <col min="12" max="12" width="30.140625" style="39" customWidth="1"/>
    <col min="13" max="13" width="29.7109375" style="39" customWidth="1"/>
    <col min="14" max="14" width="33.42578125" style="40" customWidth="1"/>
    <col min="15" max="15" width="14.85546875" style="40" customWidth="1"/>
    <col min="16" max="16" width="9.85546875" style="41" customWidth="1"/>
    <col min="17" max="21" width="9.7109375" style="39" customWidth="1"/>
    <col min="22" max="22" width="19.28515625" style="41" customWidth="1"/>
    <col min="23" max="23" width="56.85546875" style="39" customWidth="1"/>
    <col min="24" max="24" width="21.42578125" style="39" hidden="1" customWidth="1"/>
    <col min="25" max="25" width="11.85546875" style="39" hidden="1" customWidth="1"/>
    <col min="26" max="26" width="37" style="39" hidden="1" customWidth="1"/>
    <col min="27" max="27" width="13.42578125" style="39" customWidth="1"/>
    <col min="28" max="28" width="16.7109375" style="39" customWidth="1"/>
    <col min="29" max="29" width="22" style="39" customWidth="1"/>
    <col min="30" max="30" width="25.42578125" style="41" hidden="1" customWidth="1"/>
    <col min="31" max="31" width="7.7109375" style="38" hidden="1" customWidth="1"/>
    <col min="32" max="32" width="16.42578125" style="38" hidden="1" customWidth="1"/>
    <col min="33" max="33" width="7.7109375" style="38" hidden="1" customWidth="1"/>
    <col min="34" max="35" width="5.42578125" style="38" hidden="1" customWidth="1"/>
    <col min="36" max="36" width="11.7109375" style="38" hidden="1" customWidth="1"/>
    <col min="37" max="37" width="18.7109375" style="38" hidden="1" customWidth="1"/>
    <col min="38" max="44" width="7.140625" style="38" hidden="1" customWidth="1"/>
    <col min="45" max="45" width="12.85546875" style="38" hidden="1" customWidth="1"/>
    <col min="46" max="46" width="12.7109375" style="38" hidden="1" customWidth="1"/>
    <col min="47" max="47" width="5" style="38" hidden="1" customWidth="1"/>
    <col min="48" max="48" width="11.42578125" style="38" hidden="1" customWidth="1"/>
    <col min="49" max="49" width="11.140625" style="38" hidden="1" customWidth="1"/>
    <col min="50" max="50" width="7.85546875" style="38" hidden="1" customWidth="1"/>
    <col min="51" max="52" width="9.7109375" style="42" hidden="1" customWidth="1"/>
    <col min="53" max="53" width="10.140625" style="42" hidden="1" customWidth="1"/>
    <col min="54" max="58" width="7.7109375" style="42" hidden="1" customWidth="1"/>
    <col min="59" max="68" width="6.28515625" style="42" hidden="1" customWidth="1"/>
    <col min="69" max="69" width="10.140625" style="42" hidden="1" customWidth="1"/>
    <col min="70" max="70" width="8.28515625" style="42" hidden="1" customWidth="1"/>
    <col min="71" max="71" width="8.42578125" style="42" hidden="1" customWidth="1"/>
    <col min="72" max="73" width="12.42578125" style="3" customWidth="1"/>
    <col min="74" max="16384" width="12.42578125" style="3"/>
  </cols>
  <sheetData>
    <row r="1" spans="1:73" ht="21" customHeight="1" x14ac:dyDescent="0.25">
      <c r="A1" s="274"/>
      <c r="B1" s="275"/>
      <c r="C1" s="275"/>
      <c r="D1" s="275"/>
      <c r="E1" s="275"/>
      <c r="F1" s="276"/>
      <c r="G1" s="276"/>
      <c r="H1" s="276"/>
      <c r="I1" s="280" t="s">
        <v>3</v>
      </c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0"/>
      <c r="BE1" s="280"/>
      <c r="BF1" s="280"/>
      <c r="BG1" s="280"/>
      <c r="BH1" s="280"/>
      <c r="BI1" s="280"/>
      <c r="BJ1" s="280"/>
      <c r="BK1" s="280"/>
      <c r="BL1" s="280"/>
      <c r="BM1" s="280"/>
      <c r="BN1" s="280"/>
      <c r="BO1" s="280"/>
      <c r="BP1" s="280"/>
      <c r="BQ1" s="280"/>
      <c r="BR1" s="280"/>
      <c r="BS1" s="281"/>
      <c r="BT1" s="1"/>
      <c r="BU1" s="2"/>
    </row>
    <row r="2" spans="1:73" ht="21" customHeight="1" x14ac:dyDescent="0.25">
      <c r="A2" s="277"/>
      <c r="B2" s="278"/>
      <c r="C2" s="278"/>
      <c r="D2" s="278"/>
      <c r="E2" s="278"/>
      <c r="F2" s="279"/>
      <c r="G2" s="279"/>
      <c r="H2" s="279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BP2" s="282"/>
      <c r="BQ2" s="282"/>
      <c r="BR2" s="282"/>
      <c r="BS2" s="283"/>
      <c r="BT2" s="4"/>
      <c r="BU2" s="2"/>
    </row>
    <row r="3" spans="1:73" s="11" customFormat="1" ht="12" customHeight="1" x14ac:dyDescent="0.25">
      <c r="A3" s="5" t="s">
        <v>4</v>
      </c>
      <c r="B3" s="6"/>
      <c r="C3" s="6"/>
      <c r="D3" s="6"/>
      <c r="E3" s="6"/>
      <c r="F3" s="7">
        <v>2020</v>
      </c>
      <c r="G3" s="8" t="s">
        <v>5</v>
      </c>
      <c r="H3" s="7">
        <v>2</v>
      </c>
      <c r="I3" s="9" t="s">
        <v>6</v>
      </c>
      <c r="J3" s="284" t="s">
        <v>7</v>
      </c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4"/>
      <c r="BM3" s="284"/>
      <c r="BN3" s="284"/>
      <c r="BO3" s="284"/>
      <c r="BP3" s="284"/>
      <c r="BQ3" s="284"/>
      <c r="BR3" s="284"/>
      <c r="BS3" s="285"/>
      <c r="BT3" s="4"/>
      <c r="BU3" s="10"/>
    </row>
    <row r="4" spans="1:73" s="13" customFormat="1" ht="26.25" customHeight="1" x14ac:dyDescent="0.25">
      <c r="A4" s="286" t="s">
        <v>8</v>
      </c>
      <c r="B4" s="270" t="s">
        <v>9</v>
      </c>
      <c r="C4" s="270" t="s">
        <v>10</v>
      </c>
      <c r="D4" s="270" t="s">
        <v>11</v>
      </c>
      <c r="E4" s="270" t="s">
        <v>12</v>
      </c>
      <c r="F4" s="270" t="s">
        <v>13</v>
      </c>
      <c r="G4" s="270" t="s">
        <v>14</v>
      </c>
      <c r="H4" s="270" t="s">
        <v>15</v>
      </c>
      <c r="I4" s="270" t="s">
        <v>1</v>
      </c>
      <c r="J4" s="270" t="s">
        <v>2</v>
      </c>
      <c r="K4" s="270" t="s">
        <v>16</v>
      </c>
      <c r="L4" s="273" t="s">
        <v>17</v>
      </c>
      <c r="M4" s="270" t="s">
        <v>18</v>
      </c>
      <c r="N4" s="270" t="s">
        <v>19</v>
      </c>
      <c r="O4" s="270" t="s">
        <v>20</v>
      </c>
      <c r="P4" s="270" t="s">
        <v>21</v>
      </c>
      <c r="Q4" s="270" t="s">
        <v>22</v>
      </c>
      <c r="R4" s="288" t="s">
        <v>23</v>
      </c>
      <c r="S4" s="288" t="s">
        <v>24</v>
      </c>
      <c r="T4" s="288" t="s">
        <v>25</v>
      </c>
      <c r="U4" s="288" t="s">
        <v>26</v>
      </c>
      <c r="V4" s="288" t="s">
        <v>27</v>
      </c>
      <c r="W4" s="270" t="s">
        <v>28</v>
      </c>
      <c r="X4" s="270" t="s">
        <v>29</v>
      </c>
      <c r="Y4" s="270" t="s">
        <v>30</v>
      </c>
      <c r="Z4" s="270" t="s">
        <v>31</v>
      </c>
      <c r="AA4" s="270" t="s">
        <v>32</v>
      </c>
      <c r="AB4" s="270" t="s">
        <v>33</v>
      </c>
      <c r="AC4" s="270" t="s">
        <v>34</v>
      </c>
      <c r="AD4" s="288" t="s">
        <v>35</v>
      </c>
      <c r="AE4" s="297" t="s">
        <v>36</v>
      </c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AW4" s="297"/>
      <c r="AX4" s="297"/>
      <c r="AY4" s="291" t="s">
        <v>37</v>
      </c>
      <c r="AZ4" s="291"/>
      <c r="BA4" s="291"/>
      <c r="BB4" s="291"/>
      <c r="BC4" s="291"/>
      <c r="BD4" s="291"/>
      <c r="BE4" s="291"/>
      <c r="BF4" s="291"/>
      <c r="BG4" s="291"/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1"/>
      <c r="BS4" s="292"/>
      <c r="BT4" s="12"/>
    </row>
    <row r="5" spans="1:73" s="16" customFormat="1" ht="42.75" customHeight="1" x14ac:dyDescent="0.25">
      <c r="A5" s="287"/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3"/>
      <c r="M5" s="271"/>
      <c r="N5" s="271"/>
      <c r="O5" s="271"/>
      <c r="P5" s="271"/>
      <c r="Q5" s="271"/>
      <c r="R5" s="289"/>
      <c r="S5" s="289"/>
      <c r="T5" s="289"/>
      <c r="U5" s="289"/>
      <c r="V5" s="289"/>
      <c r="W5" s="271"/>
      <c r="X5" s="271"/>
      <c r="Y5" s="271"/>
      <c r="Z5" s="271"/>
      <c r="AA5" s="271"/>
      <c r="AB5" s="271"/>
      <c r="AC5" s="271"/>
      <c r="AD5" s="289"/>
      <c r="AE5" s="293" t="s">
        <v>38</v>
      </c>
      <c r="AF5" s="293"/>
      <c r="AG5" s="293"/>
      <c r="AH5" s="293" t="s">
        <v>39</v>
      </c>
      <c r="AI5" s="293"/>
      <c r="AJ5" s="293" t="s">
        <v>40</v>
      </c>
      <c r="AK5" s="293"/>
      <c r="AL5" s="293"/>
      <c r="AM5" s="293"/>
      <c r="AN5" s="293"/>
      <c r="AO5" s="293"/>
      <c r="AP5" s="293"/>
      <c r="AQ5" s="293"/>
      <c r="AR5" s="293"/>
      <c r="AS5" s="293"/>
      <c r="AT5" s="91" t="s">
        <v>41</v>
      </c>
      <c r="AU5" s="293" t="s">
        <v>42</v>
      </c>
      <c r="AV5" s="293"/>
      <c r="AW5" s="91" t="s">
        <v>43</v>
      </c>
      <c r="AX5" s="91" t="s">
        <v>44</v>
      </c>
      <c r="AY5" s="92" t="s">
        <v>45</v>
      </c>
      <c r="AZ5" s="92" t="s">
        <v>46</v>
      </c>
      <c r="BA5" s="92" t="s">
        <v>47</v>
      </c>
      <c r="BB5" s="294" t="s">
        <v>48</v>
      </c>
      <c r="BC5" s="294"/>
      <c r="BD5" s="294"/>
      <c r="BE5" s="294"/>
      <c r="BF5" s="294"/>
      <c r="BG5" s="295" t="s">
        <v>49</v>
      </c>
      <c r="BH5" s="295" t="s">
        <v>50</v>
      </c>
      <c r="BI5" s="295" t="s">
        <v>51</v>
      </c>
      <c r="BJ5" s="295" t="s">
        <v>52</v>
      </c>
      <c r="BK5" s="295" t="s">
        <v>53</v>
      </c>
      <c r="BL5" s="295" t="s">
        <v>54</v>
      </c>
      <c r="BM5" s="295" t="s">
        <v>55</v>
      </c>
      <c r="BN5" s="295" t="s">
        <v>56</v>
      </c>
      <c r="BO5" s="295" t="s">
        <v>57</v>
      </c>
      <c r="BP5" s="295" t="s">
        <v>58</v>
      </c>
      <c r="BQ5" s="295" t="s">
        <v>59</v>
      </c>
      <c r="BR5" s="295" t="s">
        <v>60</v>
      </c>
      <c r="BS5" s="298" t="s">
        <v>61</v>
      </c>
    </row>
    <row r="6" spans="1:73" s="16" customFormat="1" ht="39.75" customHeight="1" x14ac:dyDescent="0.25">
      <c r="A6" s="287"/>
      <c r="B6" s="271"/>
      <c r="C6" s="271"/>
      <c r="D6" s="271"/>
      <c r="E6" s="271"/>
      <c r="F6" s="271"/>
      <c r="G6" s="272"/>
      <c r="H6" s="272"/>
      <c r="I6" s="272"/>
      <c r="J6" s="272"/>
      <c r="K6" s="272"/>
      <c r="L6" s="273"/>
      <c r="M6" s="272"/>
      <c r="N6" s="272"/>
      <c r="O6" s="272"/>
      <c r="P6" s="272"/>
      <c r="Q6" s="272"/>
      <c r="R6" s="290"/>
      <c r="S6" s="290"/>
      <c r="T6" s="290"/>
      <c r="U6" s="290"/>
      <c r="V6" s="290"/>
      <c r="W6" s="272"/>
      <c r="X6" s="272"/>
      <c r="Y6" s="272"/>
      <c r="Z6" s="272"/>
      <c r="AA6" s="272"/>
      <c r="AB6" s="272"/>
      <c r="AC6" s="272"/>
      <c r="AD6" s="290"/>
      <c r="AE6" s="17" t="s">
        <v>62</v>
      </c>
      <c r="AF6" s="17" t="s">
        <v>63</v>
      </c>
      <c r="AG6" s="17" t="s">
        <v>64</v>
      </c>
      <c r="AH6" s="17" t="s">
        <v>65</v>
      </c>
      <c r="AI6" s="17" t="s">
        <v>64</v>
      </c>
      <c r="AJ6" s="17" t="s">
        <v>63</v>
      </c>
      <c r="AK6" s="17" t="s">
        <v>66</v>
      </c>
      <c r="AL6" s="17" t="s">
        <v>67</v>
      </c>
      <c r="AM6" s="17" t="s">
        <v>68</v>
      </c>
      <c r="AN6" s="17" t="s">
        <v>69</v>
      </c>
      <c r="AO6" s="17" t="s">
        <v>70</v>
      </c>
      <c r="AP6" s="17" t="s">
        <v>71</v>
      </c>
      <c r="AQ6" s="17" t="s">
        <v>72</v>
      </c>
      <c r="AR6" s="17" t="s">
        <v>73</v>
      </c>
      <c r="AS6" s="17" t="s">
        <v>74</v>
      </c>
      <c r="AT6" s="17" t="s">
        <v>75</v>
      </c>
      <c r="AU6" s="17" t="s">
        <v>76</v>
      </c>
      <c r="AV6" s="17" t="s">
        <v>74</v>
      </c>
      <c r="AW6" s="17" t="s">
        <v>77</v>
      </c>
      <c r="AX6" s="17" t="s">
        <v>78</v>
      </c>
      <c r="AY6" s="90" t="s">
        <v>79</v>
      </c>
      <c r="AZ6" s="90" t="s">
        <v>80</v>
      </c>
      <c r="BA6" s="90" t="s">
        <v>81</v>
      </c>
      <c r="BB6" s="90" t="s">
        <v>82</v>
      </c>
      <c r="BC6" s="90" t="s">
        <v>83</v>
      </c>
      <c r="BD6" s="90" t="s">
        <v>84</v>
      </c>
      <c r="BE6" s="90" t="s">
        <v>85</v>
      </c>
      <c r="BF6" s="90" t="s">
        <v>86</v>
      </c>
      <c r="BG6" s="296"/>
      <c r="BH6" s="296"/>
      <c r="BI6" s="296"/>
      <c r="BJ6" s="296"/>
      <c r="BK6" s="296"/>
      <c r="BL6" s="296"/>
      <c r="BM6" s="296"/>
      <c r="BN6" s="296"/>
      <c r="BO6" s="296"/>
      <c r="BP6" s="296"/>
      <c r="BQ6" s="296"/>
      <c r="BR6" s="296"/>
      <c r="BS6" s="299"/>
    </row>
    <row r="7" spans="1:73" s="23" customFormat="1" ht="15" customHeight="1" x14ac:dyDescent="0.25">
      <c r="A7" s="300" t="s">
        <v>87</v>
      </c>
      <c r="B7" s="303">
        <v>0.3</v>
      </c>
      <c r="C7" s="355">
        <f>+D7*30%</f>
        <v>3.5999999999999997E-2</v>
      </c>
      <c r="D7" s="306">
        <v>0.12</v>
      </c>
      <c r="E7" s="306" t="s">
        <v>88</v>
      </c>
      <c r="F7" s="309">
        <v>1</v>
      </c>
      <c r="G7" s="309">
        <v>0.25</v>
      </c>
      <c r="H7" s="358" t="s">
        <v>89</v>
      </c>
      <c r="I7" s="314" t="s">
        <v>0</v>
      </c>
      <c r="J7" s="314" t="s">
        <v>90</v>
      </c>
      <c r="K7" s="314" t="s">
        <v>91</v>
      </c>
      <c r="L7" s="314" t="s">
        <v>92</v>
      </c>
      <c r="M7" s="314" t="s">
        <v>93</v>
      </c>
      <c r="N7" s="314" t="s">
        <v>94</v>
      </c>
      <c r="O7" s="314" t="s">
        <v>95</v>
      </c>
      <c r="P7" s="314">
        <v>400</v>
      </c>
      <c r="Q7" s="314">
        <v>400</v>
      </c>
      <c r="R7" s="314">
        <v>10</v>
      </c>
      <c r="S7" s="314">
        <v>50</v>
      </c>
      <c r="T7" s="314">
        <v>90</v>
      </c>
      <c r="U7" s="314">
        <v>400</v>
      </c>
      <c r="V7" s="315">
        <v>0</v>
      </c>
      <c r="W7" s="88" t="s">
        <v>96</v>
      </c>
      <c r="X7" s="85">
        <v>0</v>
      </c>
      <c r="Y7" s="88">
        <v>15</v>
      </c>
      <c r="Z7" s="88" t="s">
        <v>97</v>
      </c>
      <c r="AA7" s="21">
        <v>43831</v>
      </c>
      <c r="AB7" s="21">
        <v>44196</v>
      </c>
      <c r="AC7" s="88" t="s">
        <v>98</v>
      </c>
      <c r="AD7" s="88" t="s">
        <v>99</v>
      </c>
      <c r="AE7" s="88" t="s">
        <v>100</v>
      </c>
      <c r="AF7" s="88"/>
      <c r="AG7" s="88" t="s">
        <v>100</v>
      </c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 t="s">
        <v>100</v>
      </c>
      <c r="AV7" s="88"/>
      <c r="AW7" s="88" t="s">
        <v>100</v>
      </c>
      <c r="AX7" s="88"/>
      <c r="AY7" s="88" t="s">
        <v>100</v>
      </c>
      <c r="AZ7" s="88" t="s">
        <v>100</v>
      </c>
      <c r="BA7" s="88" t="s">
        <v>100</v>
      </c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22"/>
    </row>
    <row r="8" spans="1:73" s="23" customFormat="1" ht="54" customHeight="1" x14ac:dyDescent="0.25">
      <c r="A8" s="301"/>
      <c r="B8" s="304"/>
      <c r="C8" s="356"/>
      <c r="D8" s="307"/>
      <c r="E8" s="307"/>
      <c r="F8" s="310"/>
      <c r="G8" s="312"/>
      <c r="H8" s="312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5"/>
      <c r="W8" s="88" t="s">
        <v>101</v>
      </c>
      <c r="X8" s="85">
        <v>0</v>
      </c>
      <c r="Y8" s="88">
        <v>25</v>
      </c>
      <c r="Z8" s="88" t="s">
        <v>102</v>
      </c>
      <c r="AA8" s="21">
        <v>43831</v>
      </c>
      <c r="AB8" s="21">
        <v>44196</v>
      </c>
      <c r="AC8" s="88" t="s">
        <v>103</v>
      </c>
      <c r="AD8" s="88" t="s">
        <v>99</v>
      </c>
      <c r="AE8" s="88" t="s">
        <v>100</v>
      </c>
      <c r="AF8" s="88"/>
      <c r="AG8" s="88" t="s">
        <v>100</v>
      </c>
      <c r="AH8" s="88"/>
      <c r="AI8" s="88"/>
      <c r="AJ8" s="88"/>
      <c r="AK8" s="88"/>
      <c r="AL8" s="88"/>
      <c r="AM8" s="88"/>
      <c r="AN8" s="88"/>
      <c r="AO8" s="88"/>
      <c r="AP8" s="88" t="s">
        <v>100</v>
      </c>
      <c r="AQ8" s="88" t="s">
        <v>100</v>
      </c>
      <c r="AR8" s="88"/>
      <c r="AS8" s="88" t="s">
        <v>100</v>
      </c>
      <c r="AT8" s="88"/>
      <c r="AU8" s="88" t="s">
        <v>100</v>
      </c>
      <c r="AV8" s="88" t="s">
        <v>100</v>
      </c>
      <c r="AW8" s="88" t="s">
        <v>100</v>
      </c>
      <c r="AX8" s="88"/>
      <c r="AY8" s="88" t="s">
        <v>100</v>
      </c>
      <c r="AZ8" s="88" t="s">
        <v>100</v>
      </c>
      <c r="BA8" s="88" t="s">
        <v>100</v>
      </c>
      <c r="BB8" s="88" t="s">
        <v>100</v>
      </c>
      <c r="BC8" s="88"/>
      <c r="BD8" s="88"/>
      <c r="BE8" s="88"/>
      <c r="BF8" s="88" t="s">
        <v>100</v>
      </c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22"/>
    </row>
    <row r="9" spans="1:73" s="23" customFormat="1" ht="64.5" customHeight="1" x14ac:dyDescent="0.25">
      <c r="A9" s="301"/>
      <c r="B9" s="304"/>
      <c r="C9" s="356"/>
      <c r="D9" s="307"/>
      <c r="E9" s="307"/>
      <c r="F9" s="310"/>
      <c r="G9" s="312"/>
      <c r="H9" s="312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5"/>
      <c r="W9" s="88" t="s">
        <v>104</v>
      </c>
      <c r="X9" s="85">
        <v>0</v>
      </c>
      <c r="Y9" s="88">
        <v>30</v>
      </c>
      <c r="Z9" s="88" t="s">
        <v>105</v>
      </c>
      <c r="AA9" s="21">
        <v>43831</v>
      </c>
      <c r="AB9" s="21">
        <v>44196</v>
      </c>
      <c r="AC9" s="88" t="s">
        <v>103</v>
      </c>
      <c r="AD9" s="88" t="s">
        <v>99</v>
      </c>
      <c r="AE9" s="88" t="s">
        <v>100</v>
      </c>
      <c r="AF9" s="88"/>
      <c r="AG9" s="88" t="s">
        <v>100</v>
      </c>
      <c r="AH9" s="88"/>
      <c r="AI9" s="88"/>
      <c r="AJ9" s="88"/>
      <c r="AK9" s="88" t="s">
        <v>100</v>
      </c>
      <c r="AL9" s="88"/>
      <c r="AM9" s="88"/>
      <c r="AN9" s="88"/>
      <c r="AO9" s="88"/>
      <c r="AP9" s="88" t="s">
        <v>100</v>
      </c>
      <c r="AQ9" s="88" t="s">
        <v>100</v>
      </c>
      <c r="AR9" s="88"/>
      <c r="AS9" s="88" t="s">
        <v>100</v>
      </c>
      <c r="AT9" s="88"/>
      <c r="AU9" s="88" t="s">
        <v>100</v>
      </c>
      <c r="AV9" s="88" t="s">
        <v>100</v>
      </c>
      <c r="AW9" s="88" t="s">
        <v>100</v>
      </c>
      <c r="AX9" s="88"/>
      <c r="AY9" s="88" t="s">
        <v>100</v>
      </c>
      <c r="AZ9" s="88" t="s">
        <v>100</v>
      </c>
      <c r="BA9" s="88" t="s">
        <v>100</v>
      </c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22"/>
    </row>
    <row r="10" spans="1:73" s="23" customFormat="1" ht="42.75" customHeight="1" x14ac:dyDescent="0.25">
      <c r="A10" s="301"/>
      <c r="B10" s="304"/>
      <c r="C10" s="357"/>
      <c r="D10" s="308"/>
      <c r="E10" s="307"/>
      <c r="F10" s="310"/>
      <c r="G10" s="312"/>
      <c r="H10" s="312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5"/>
      <c r="W10" s="88" t="s">
        <v>106</v>
      </c>
      <c r="X10" s="94">
        <v>0</v>
      </c>
      <c r="Y10" s="88">
        <v>30</v>
      </c>
      <c r="Z10" s="88" t="s">
        <v>107</v>
      </c>
      <c r="AA10" s="21">
        <v>44013</v>
      </c>
      <c r="AB10" s="21">
        <v>44196</v>
      </c>
      <c r="AC10" s="88" t="s">
        <v>108</v>
      </c>
      <c r="AD10" s="88" t="s">
        <v>99</v>
      </c>
      <c r="AE10" s="88" t="s">
        <v>100</v>
      </c>
      <c r="AF10" s="88"/>
      <c r="AG10" s="88" t="s">
        <v>100</v>
      </c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 t="s">
        <v>100</v>
      </c>
      <c r="AV10" s="88"/>
      <c r="AW10" s="88"/>
      <c r="AX10" s="88"/>
      <c r="AY10" s="88" t="s">
        <v>100</v>
      </c>
      <c r="AZ10" s="88" t="s">
        <v>100</v>
      </c>
      <c r="BA10" s="88" t="s">
        <v>100</v>
      </c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22"/>
    </row>
    <row r="11" spans="1:73" s="23" customFormat="1" ht="42.75" customHeight="1" x14ac:dyDescent="0.25">
      <c r="A11" s="301"/>
      <c r="B11" s="304"/>
      <c r="C11" s="355">
        <f>+D11*30%</f>
        <v>0.03</v>
      </c>
      <c r="D11" s="316">
        <v>0.1</v>
      </c>
      <c r="E11" s="316" t="s">
        <v>109</v>
      </c>
      <c r="F11" s="310"/>
      <c r="G11" s="312"/>
      <c r="H11" s="312"/>
      <c r="I11" s="314" t="s">
        <v>110</v>
      </c>
      <c r="J11" s="314" t="s">
        <v>111</v>
      </c>
      <c r="K11" s="314" t="s">
        <v>112</v>
      </c>
      <c r="L11" s="314" t="s">
        <v>113</v>
      </c>
      <c r="M11" s="314" t="s">
        <v>114</v>
      </c>
      <c r="N11" s="314" t="s">
        <v>115</v>
      </c>
      <c r="O11" s="314" t="s">
        <v>116</v>
      </c>
      <c r="P11" s="321">
        <v>0.65</v>
      </c>
      <c r="Q11" s="321">
        <v>1</v>
      </c>
      <c r="R11" s="321">
        <v>0.06</v>
      </c>
      <c r="S11" s="321">
        <v>0.2</v>
      </c>
      <c r="T11" s="321">
        <v>0.7</v>
      </c>
      <c r="U11" s="321">
        <v>1</v>
      </c>
      <c r="V11" s="315">
        <v>31109000000</v>
      </c>
      <c r="W11" s="88" t="s">
        <v>117</v>
      </c>
      <c r="X11" s="94">
        <v>0</v>
      </c>
      <c r="Y11" s="86">
        <v>0.05</v>
      </c>
      <c r="Z11" s="88" t="s">
        <v>118</v>
      </c>
      <c r="AA11" s="21">
        <v>43891</v>
      </c>
      <c r="AB11" s="21">
        <v>44043</v>
      </c>
      <c r="AC11" s="88" t="s">
        <v>119</v>
      </c>
      <c r="AD11" s="88" t="s">
        <v>120</v>
      </c>
      <c r="AE11" s="88"/>
      <c r="AF11" s="88"/>
      <c r="AG11" s="88"/>
      <c r="AH11" s="88"/>
      <c r="AI11" s="88"/>
      <c r="AJ11" s="88"/>
      <c r="AK11" s="88" t="s">
        <v>100</v>
      </c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88"/>
      <c r="BK11" s="25"/>
      <c r="BL11" s="25"/>
      <c r="BM11" s="25"/>
      <c r="BN11" s="25"/>
      <c r="BO11" s="25"/>
      <c r="BP11" s="25"/>
      <c r="BQ11" s="25"/>
      <c r="BR11" s="25"/>
      <c r="BS11" s="25"/>
      <c r="BT11" s="88"/>
      <c r="BU11" s="22"/>
    </row>
    <row r="12" spans="1:73" s="23" customFormat="1" ht="42.75" customHeight="1" x14ac:dyDescent="0.25">
      <c r="A12" s="301"/>
      <c r="B12" s="304"/>
      <c r="C12" s="356"/>
      <c r="D12" s="316"/>
      <c r="E12" s="316"/>
      <c r="F12" s="310"/>
      <c r="G12" s="312"/>
      <c r="H12" s="312"/>
      <c r="I12" s="314"/>
      <c r="J12" s="314"/>
      <c r="K12" s="314"/>
      <c r="L12" s="314"/>
      <c r="M12" s="314"/>
      <c r="N12" s="314"/>
      <c r="O12" s="314"/>
      <c r="P12" s="321"/>
      <c r="Q12" s="321"/>
      <c r="R12" s="321"/>
      <c r="S12" s="321"/>
      <c r="T12" s="321"/>
      <c r="U12" s="321"/>
      <c r="V12" s="315"/>
      <c r="W12" s="88" t="s">
        <v>121</v>
      </c>
      <c r="X12" s="94">
        <v>0</v>
      </c>
      <c r="Y12" s="86">
        <v>0.3</v>
      </c>
      <c r="Z12" s="88" t="s">
        <v>122</v>
      </c>
      <c r="AA12" s="21">
        <v>43831</v>
      </c>
      <c r="AB12" s="21">
        <v>44135</v>
      </c>
      <c r="AC12" s="88" t="s">
        <v>123</v>
      </c>
      <c r="AD12" s="88" t="s">
        <v>124</v>
      </c>
      <c r="AE12" s="88" t="s">
        <v>100</v>
      </c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 t="s">
        <v>100</v>
      </c>
      <c r="AT12" s="88"/>
      <c r="AU12" s="88"/>
      <c r="AV12" s="88" t="s">
        <v>100</v>
      </c>
      <c r="AW12" s="88"/>
      <c r="AX12" s="88" t="s">
        <v>100</v>
      </c>
      <c r="AY12" s="25"/>
      <c r="AZ12" s="25"/>
      <c r="BA12" s="25"/>
      <c r="BB12" s="25"/>
      <c r="BC12" s="25"/>
      <c r="BD12" s="25"/>
      <c r="BE12" s="25"/>
      <c r="BF12" s="88" t="s">
        <v>100</v>
      </c>
      <c r="BG12" s="25"/>
      <c r="BH12" s="25"/>
      <c r="BI12" s="25"/>
      <c r="BJ12" s="88" t="s">
        <v>100</v>
      </c>
      <c r="BK12" s="25"/>
      <c r="BL12" s="25"/>
      <c r="BM12" s="25"/>
      <c r="BN12" s="25"/>
      <c r="BO12" s="25"/>
      <c r="BP12" s="25"/>
      <c r="BQ12" s="25"/>
      <c r="BR12" s="25"/>
      <c r="BS12" s="25"/>
      <c r="BT12" s="88"/>
      <c r="BU12" s="22"/>
    </row>
    <row r="13" spans="1:73" s="23" customFormat="1" ht="42.75" customHeight="1" x14ac:dyDescent="0.25">
      <c r="A13" s="301"/>
      <c r="B13" s="304"/>
      <c r="C13" s="356"/>
      <c r="D13" s="316"/>
      <c r="E13" s="316"/>
      <c r="F13" s="310"/>
      <c r="G13" s="312"/>
      <c r="H13" s="312"/>
      <c r="I13" s="314"/>
      <c r="J13" s="314"/>
      <c r="K13" s="314"/>
      <c r="L13" s="314"/>
      <c r="M13" s="314"/>
      <c r="N13" s="314"/>
      <c r="O13" s="314"/>
      <c r="P13" s="321"/>
      <c r="Q13" s="321"/>
      <c r="R13" s="321"/>
      <c r="S13" s="321"/>
      <c r="T13" s="321"/>
      <c r="U13" s="321"/>
      <c r="V13" s="315"/>
      <c r="W13" s="88" t="s">
        <v>125</v>
      </c>
      <c r="X13" s="94">
        <v>0</v>
      </c>
      <c r="Y13" s="86">
        <v>0.6</v>
      </c>
      <c r="Z13" s="88" t="s">
        <v>126</v>
      </c>
      <c r="AA13" s="21">
        <v>43831</v>
      </c>
      <c r="AB13" s="21">
        <v>44176</v>
      </c>
      <c r="AC13" s="88" t="s">
        <v>119</v>
      </c>
      <c r="AD13" s="88" t="s">
        <v>127</v>
      </c>
      <c r="AE13" s="88" t="s">
        <v>100</v>
      </c>
      <c r="AF13" s="88" t="s">
        <v>100</v>
      </c>
      <c r="AG13" s="88"/>
      <c r="AH13" s="88"/>
      <c r="AI13" s="88"/>
      <c r="AJ13" s="88" t="s">
        <v>100</v>
      </c>
      <c r="AK13" s="88"/>
      <c r="AL13" s="88"/>
      <c r="AM13" s="88"/>
      <c r="AN13" s="88"/>
      <c r="AO13" s="88"/>
      <c r="AP13" s="88"/>
      <c r="AQ13" s="88"/>
      <c r="AR13" s="88"/>
      <c r="AS13" s="88" t="s">
        <v>100</v>
      </c>
      <c r="AT13" s="88"/>
      <c r="AU13" s="88" t="s">
        <v>100</v>
      </c>
      <c r="AV13" s="88" t="s">
        <v>100</v>
      </c>
      <c r="AW13" s="88"/>
      <c r="AX13" s="88" t="s">
        <v>100</v>
      </c>
      <c r="AY13" s="25"/>
      <c r="AZ13" s="88" t="s">
        <v>100</v>
      </c>
      <c r="BA13" s="25"/>
      <c r="BB13" s="25"/>
      <c r="BC13" s="25"/>
      <c r="BD13" s="88"/>
      <c r="BE13" s="88"/>
      <c r="BF13" s="88" t="s">
        <v>100</v>
      </c>
      <c r="BG13" s="88"/>
      <c r="BH13" s="88"/>
      <c r="BI13" s="88"/>
      <c r="BJ13" s="88" t="s">
        <v>100</v>
      </c>
      <c r="BK13" s="88"/>
      <c r="BL13" s="25"/>
      <c r="BM13" s="25"/>
      <c r="BN13" s="25"/>
      <c r="BO13" s="25"/>
      <c r="BP13" s="25"/>
      <c r="BQ13" s="25"/>
      <c r="BR13" s="25"/>
      <c r="BS13" s="25"/>
      <c r="BT13" s="88"/>
      <c r="BU13" s="22"/>
    </row>
    <row r="14" spans="1:73" s="23" customFormat="1" ht="42.75" customHeight="1" x14ac:dyDescent="0.25">
      <c r="A14" s="301"/>
      <c r="B14" s="304"/>
      <c r="C14" s="357"/>
      <c r="D14" s="316"/>
      <c r="E14" s="316"/>
      <c r="F14" s="310"/>
      <c r="G14" s="312"/>
      <c r="H14" s="359"/>
      <c r="I14" s="314"/>
      <c r="J14" s="314"/>
      <c r="K14" s="314"/>
      <c r="L14" s="314"/>
      <c r="M14" s="314"/>
      <c r="N14" s="314"/>
      <c r="O14" s="314"/>
      <c r="P14" s="321"/>
      <c r="Q14" s="321"/>
      <c r="R14" s="321"/>
      <c r="S14" s="321"/>
      <c r="T14" s="321"/>
      <c r="U14" s="321"/>
      <c r="V14" s="315"/>
      <c r="W14" s="88" t="s">
        <v>128</v>
      </c>
      <c r="X14" s="94">
        <v>0</v>
      </c>
      <c r="Y14" s="86">
        <v>0.05</v>
      </c>
      <c r="Z14" s="88" t="s">
        <v>129</v>
      </c>
      <c r="AA14" s="21">
        <v>43831</v>
      </c>
      <c r="AB14" s="21">
        <v>44196</v>
      </c>
      <c r="AC14" s="88" t="s">
        <v>119</v>
      </c>
      <c r="AD14" s="88" t="s">
        <v>130</v>
      </c>
      <c r="AE14" s="88"/>
      <c r="AF14" s="88" t="s">
        <v>100</v>
      </c>
      <c r="AG14" s="88" t="s">
        <v>100</v>
      </c>
      <c r="AH14" s="88"/>
      <c r="AI14" s="88" t="s">
        <v>100</v>
      </c>
      <c r="AJ14" s="88" t="s">
        <v>100</v>
      </c>
      <c r="AK14" s="88"/>
      <c r="AL14" s="88"/>
      <c r="AM14" s="88"/>
      <c r="AN14" s="88"/>
      <c r="AO14" s="88"/>
      <c r="AP14" s="88"/>
      <c r="AQ14" s="88"/>
      <c r="AR14" s="88"/>
      <c r="AS14" s="88" t="s">
        <v>100</v>
      </c>
      <c r="AT14" s="88" t="s">
        <v>100</v>
      </c>
      <c r="AU14" s="88"/>
      <c r="AV14" s="88" t="s">
        <v>100</v>
      </c>
      <c r="AW14" s="88"/>
      <c r="AX14" s="88"/>
      <c r="AY14" s="25"/>
      <c r="AZ14" s="25"/>
      <c r="BA14" s="25"/>
      <c r="BB14" s="25"/>
      <c r="BC14" s="25"/>
      <c r="BD14" s="88" t="s">
        <v>100</v>
      </c>
      <c r="BE14" s="25"/>
      <c r="BF14" s="88" t="s">
        <v>100</v>
      </c>
      <c r="BG14" s="25"/>
      <c r="BH14" s="25"/>
      <c r="BI14" s="25"/>
      <c r="BJ14" s="88"/>
      <c r="BK14" s="25"/>
      <c r="BL14" s="25"/>
      <c r="BM14" s="25"/>
      <c r="BN14" s="25"/>
      <c r="BO14" s="25"/>
      <c r="BP14" s="25"/>
      <c r="BQ14" s="25"/>
      <c r="BR14" s="25"/>
      <c r="BS14" s="25"/>
      <c r="BT14" s="88"/>
      <c r="BU14" s="22"/>
    </row>
    <row r="15" spans="1:73" s="23" customFormat="1" ht="103.5" customHeight="1" x14ac:dyDescent="0.25">
      <c r="A15" s="301"/>
      <c r="B15" s="304"/>
      <c r="C15" s="327">
        <f>+D15*30%</f>
        <v>0.03</v>
      </c>
      <c r="D15" s="316">
        <v>0.1</v>
      </c>
      <c r="E15" s="316" t="s">
        <v>131</v>
      </c>
      <c r="F15" s="310"/>
      <c r="G15" s="312"/>
      <c r="H15" s="358" t="s">
        <v>132</v>
      </c>
      <c r="I15" s="314" t="s">
        <v>133</v>
      </c>
      <c r="J15" s="314" t="s">
        <v>134</v>
      </c>
      <c r="K15" s="314" t="s">
        <v>135</v>
      </c>
      <c r="L15" s="314" t="s">
        <v>136</v>
      </c>
      <c r="M15" s="314" t="s">
        <v>137</v>
      </c>
      <c r="N15" s="314" t="s">
        <v>138</v>
      </c>
      <c r="O15" s="314" t="s">
        <v>138</v>
      </c>
      <c r="P15" s="314">
        <v>0</v>
      </c>
      <c r="Q15" s="314">
        <v>1</v>
      </c>
      <c r="R15" s="314">
        <v>0</v>
      </c>
      <c r="S15" s="314">
        <v>0</v>
      </c>
      <c r="T15" s="314">
        <v>1</v>
      </c>
      <c r="U15" s="314">
        <v>1</v>
      </c>
      <c r="V15" s="315">
        <v>0</v>
      </c>
      <c r="W15" s="88" t="s">
        <v>139</v>
      </c>
      <c r="X15" s="94">
        <v>0</v>
      </c>
      <c r="Y15" s="86">
        <v>0.7</v>
      </c>
      <c r="Z15" s="88" t="s">
        <v>140</v>
      </c>
      <c r="AA15" s="21">
        <v>43831</v>
      </c>
      <c r="AB15" s="21">
        <v>44104</v>
      </c>
      <c r="AC15" s="88" t="s">
        <v>487</v>
      </c>
      <c r="AD15" s="88" t="s">
        <v>142</v>
      </c>
      <c r="AE15" s="88" t="s">
        <v>143</v>
      </c>
      <c r="AF15" s="88"/>
      <c r="AG15" s="88"/>
      <c r="AH15" s="88" t="s">
        <v>143</v>
      </c>
      <c r="AI15" s="88" t="s">
        <v>143</v>
      </c>
      <c r="AJ15" s="88"/>
      <c r="AK15" s="88" t="s">
        <v>143</v>
      </c>
      <c r="AL15" s="88" t="s">
        <v>143</v>
      </c>
      <c r="AM15" s="88"/>
      <c r="AN15" s="88"/>
      <c r="AO15" s="88"/>
      <c r="AP15" s="88" t="s">
        <v>143</v>
      </c>
      <c r="AQ15" s="88" t="s">
        <v>143</v>
      </c>
      <c r="AR15" s="88" t="s">
        <v>143</v>
      </c>
      <c r="AS15" s="88" t="s">
        <v>143</v>
      </c>
      <c r="AT15" s="88"/>
      <c r="AU15" s="88" t="s">
        <v>143</v>
      </c>
      <c r="AV15" s="88"/>
      <c r="AW15" s="88" t="s">
        <v>143</v>
      </c>
      <c r="AX15" s="88"/>
      <c r="AY15" s="26" t="s">
        <v>143</v>
      </c>
      <c r="AZ15" s="26"/>
      <c r="BA15" s="26" t="s">
        <v>143</v>
      </c>
      <c r="BB15" s="26"/>
      <c r="BC15" s="26"/>
      <c r="BD15" s="26"/>
      <c r="BE15" s="26" t="s">
        <v>143</v>
      </c>
      <c r="BF15" s="26" t="s">
        <v>143</v>
      </c>
      <c r="BG15" s="26" t="s">
        <v>143</v>
      </c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88"/>
      <c r="BU15" s="22"/>
    </row>
    <row r="16" spans="1:73" s="23" customFormat="1" ht="67.5" customHeight="1" x14ac:dyDescent="0.25">
      <c r="A16" s="301"/>
      <c r="B16" s="304"/>
      <c r="C16" s="327"/>
      <c r="D16" s="316"/>
      <c r="E16" s="316"/>
      <c r="F16" s="310"/>
      <c r="G16" s="312"/>
      <c r="H16" s="312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5"/>
      <c r="W16" s="88" t="s">
        <v>144</v>
      </c>
      <c r="X16" s="94">
        <v>0</v>
      </c>
      <c r="Y16" s="86">
        <v>0.3</v>
      </c>
      <c r="Z16" s="88" t="s">
        <v>145</v>
      </c>
      <c r="AA16" s="21">
        <v>44105</v>
      </c>
      <c r="AB16" s="21">
        <v>44196</v>
      </c>
      <c r="AC16" s="93" t="s">
        <v>487</v>
      </c>
      <c r="AD16" s="88" t="s">
        <v>142</v>
      </c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22"/>
    </row>
    <row r="17" spans="1:73" s="23" customFormat="1" ht="42.75" customHeight="1" x14ac:dyDescent="0.25">
      <c r="A17" s="301"/>
      <c r="B17" s="304"/>
      <c r="C17" s="355">
        <f>+D17*30%</f>
        <v>0.03</v>
      </c>
      <c r="D17" s="306">
        <v>0.1</v>
      </c>
      <c r="E17" s="316" t="s">
        <v>146</v>
      </c>
      <c r="F17" s="310"/>
      <c r="G17" s="312"/>
      <c r="H17" s="312"/>
      <c r="I17" s="314" t="s">
        <v>147</v>
      </c>
      <c r="J17" s="314" t="s">
        <v>90</v>
      </c>
      <c r="K17" s="314" t="s">
        <v>148</v>
      </c>
      <c r="L17" s="314" t="s">
        <v>92</v>
      </c>
      <c r="M17" s="314" t="s">
        <v>149</v>
      </c>
      <c r="N17" s="314" t="s">
        <v>150</v>
      </c>
      <c r="O17" s="314" t="s">
        <v>138</v>
      </c>
      <c r="P17" s="314">
        <v>3</v>
      </c>
      <c r="Q17" s="314">
        <v>3</v>
      </c>
      <c r="R17" s="314">
        <v>0</v>
      </c>
      <c r="S17" s="314">
        <v>0</v>
      </c>
      <c r="T17" s="314">
        <v>1</v>
      </c>
      <c r="U17" s="314">
        <v>3</v>
      </c>
      <c r="V17" s="315"/>
      <c r="W17" s="88" t="s">
        <v>151</v>
      </c>
      <c r="X17" s="94">
        <v>0</v>
      </c>
      <c r="Y17" s="88">
        <v>40</v>
      </c>
      <c r="Z17" s="88" t="s">
        <v>152</v>
      </c>
      <c r="AA17" s="21">
        <v>44105</v>
      </c>
      <c r="AB17" s="21">
        <v>44196</v>
      </c>
      <c r="AC17" s="88" t="s">
        <v>108</v>
      </c>
      <c r="AD17" s="88" t="s">
        <v>99</v>
      </c>
      <c r="AE17" s="88" t="s">
        <v>100</v>
      </c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26"/>
      <c r="AZ17" s="26"/>
      <c r="BA17" s="26" t="s">
        <v>100</v>
      </c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88"/>
      <c r="BU17" s="22"/>
    </row>
    <row r="18" spans="1:73" s="23" customFormat="1" ht="42.75" customHeight="1" x14ac:dyDescent="0.25">
      <c r="A18" s="301"/>
      <c r="B18" s="304"/>
      <c r="C18" s="356"/>
      <c r="D18" s="307"/>
      <c r="E18" s="316"/>
      <c r="F18" s="310"/>
      <c r="G18" s="312"/>
      <c r="H18" s="312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5"/>
      <c r="W18" s="88" t="s">
        <v>153</v>
      </c>
      <c r="X18" s="94">
        <v>0</v>
      </c>
      <c r="Y18" s="88">
        <v>20</v>
      </c>
      <c r="Z18" s="88" t="s">
        <v>154</v>
      </c>
      <c r="AA18" s="21">
        <v>43831</v>
      </c>
      <c r="AB18" s="21">
        <v>44196</v>
      </c>
      <c r="AC18" s="88" t="s">
        <v>155</v>
      </c>
      <c r="AD18" s="88" t="s">
        <v>99</v>
      </c>
      <c r="AE18" s="88" t="s">
        <v>100</v>
      </c>
      <c r="AF18" s="88"/>
      <c r="AG18" s="88" t="s">
        <v>100</v>
      </c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 t="s">
        <v>100</v>
      </c>
      <c r="AV18" s="88"/>
      <c r="AW18" s="88"/>
      <c r="AX18" s="88"/>
      <c r="AY18" s="26"/>
      <c r="AZ18" s="26"/>
      <c r="BA18" s="26" t="s">
        <v>100</v>
      </c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88"/>
      <c r="BU18" s="22"/>
    </row>
    <row r="19" spans="1:73" s="23" customFormat="1" ht="42.75" customHeight="1" x14ac:dyDescent="0.25">
      <c r="A19" s="301"/>
      <c r="B19" s="304"/>
      <c r="C19" s="357"/>
      <c r="D19" s="308"/>
      <c r="E19" s="316"/>
      <c r="F19" s="310"/>
      <c r="G19" s="312"/>
      <c r="H19" s="359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5"/>
      <c r="W19" s="88" t="s">
        <v>156</v>
      </c>
      <c r="X19" s="94">
        <v>0</v>
      </c>
      <c r="Y19" s="88">
        <v>40</v>
      </c>
      <c r="Z19" s="88" t="s">
        <v>157</v>
      </c>
      <c r="AA19" s="21">
        <v>43831</v>
      </c>
      <c r="AB19" s="21">
        <v>44196</v>
      </c>
      <c r="AC19" s="88" t="s">
        <v>158</v>
      </c>
      <c r="AD19" s="88" t="s">
        <v>99</v>
      </c>
      <c r="AE19" s="88" t="s">
        <v>100</v>
      </c>
      <c r="AF19" s="88"/>
      <c r="AG19" s="88" t="s">
        <v>100</v>
      </c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26" t="s">
        <v>100</v>
      </c>
      <c r="AZ19" s="26" t="s">
        <v>100</v>
      </c>
      <c r="BA19" s="26" t="s">
        <v>100</v>
      </c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88"/>
      <c r="BU19" s="22"/>
    </row>
    <row r="20" spans="1:73" s="23" customFormat="1" ht="42.75" customHeight="1" x14ac:dyDescent="0.25">
      <c r="A20" s="301"/>
      <c r="B20" s="304"/>
      <c r="C20" s="355">
        <f>+D20*30%</f>
        <v>3.5999999999999997E-2</v>
      </c>
      <c r="D20" s="306">
        <v>0.12</v>
      </c>
      <c r="E20" s="316" t="s">
        <v>159</v>
      </c>
      <c r="F20" s="310"/>
      <c r="G20" s="312"/>
      <c r="H20" s="312" t="s">
        <v>160</v>
      </c>
      <c r="I20" s="314" t="s">
        <v>161</v>
      </c>
      <c r="J20" s="314" t="s">
        <v>111</v>
      </c>
      <c r="K20" s="314" t="s">
        <v>162</v>
      </c>
      <c r="L20" s="314" t="s">
        <v>163</v>
      </c>
      <c r="M20" s="314" t="s">
        <v>164</v>
      </c>
      <c r="N20" s="314" t="s">
        <v>165</v>
      </c>
      <c r="O20" s="314" t="s">
        <v>138</v>
      </c>
      <c r="P20" s="314">
        <v>20</v>
      </c>
      <c r="Q20" s="314">
        <v>23</v>
      </c>
      <c r="R20" s="314">
        <v>3</v>
      </c>
      <c r="S20" s="314">
        <v>9</v>
      </c>
      <c r="T20" s="314">
        <v>16</v>
      </c>
      <c r="U20" s="314">
        <v>23</v>
      </c>
      <c r="V20" s="315"/>
      <c r="W20" s="88" t="s">
        <v>166</v>
      </c>
      <c r="X20" s="94">
        <v>0</v>
      </c>
      <c r="Y20" s="86">
        <v>0.1</v>
      </c>
      <c r="Z20" s="21" t="s">
        <v>167</v>
      </c>
      <c r="AA20" s="21">
        <v>43862</v>
      </c>
      <c r="AB20" s="21">
        <v>44012</v>
      </c>
      <c r="AC20" s="88" t="s">
        <v>119</v>
      </c>
      <c r="AD20" s="88" t="s">
        <v>168</v>
      </c>
      <c r="AE20" s="88"/>
      <c r="AF20" s="88"/>
      <c r="AG20" s="88"/>
      <c r="AH20" s="88"/>
      <c r="AI20" s="88"/>
      <c r="AJ20" s="88"/>
      <c r="AK20" s="88" t="s">
        <v>143</v>
      </c>
      <c r="AL20" s="88"/>
      <c r="AM20" s="88"/>
      <c r="AN20" s="88"/>
      <c r="AO20" s="88"/>
      <c r="AP20" s="88" t="s">
        <v>143</v>
      </c>
      <c r="AQ20" s="88"/>
      <c r="AR20" s="88"/>
      <c r="AS20" s="88" t="s">
        <v>143</v>
      </c>
      <c r="AT20" s="88"/>
      <c r="AU20" s="88"/>
      <c r="AV20" s="88" t="s">
        <v>143</v>
      </c>
      <c r="AW20" s="88"/>
      <c r="AX20" s="88"/>
      <c r="AY20" s="88"/>
      <c r="AZ20" s="88"/>
      <c r="BA20" s="88" t="s">
        <v>143</v>
      </c>
      <c r="BB20" s="88"/>
      <c r="BC20" s="88"/>
      <c r="BD20" s="88"/>
      <c r="BE20" s="88" t="s">
        <v>143</v>
      </c>
      <c r="BF20" s="88" t="s">
        <v>143</v>
      </c>
      <c r="BG20" s="88"/>
      <c r="BH20" s="88"/>
      <c r="BI20" s="88"/>
      <c r="BJ20" s="88"/>
      <c r="BK20" s="88"/>
      <c r="BL20" s="88"/>
      <c r="BM20" s="88" t="s">
        <v>143</v>
      </c>
      <c r="BN20" s="88"/>
      <c r="BO20" s="88"/>
      <c r="BP20" s="88"/>
      <c r="BQ20" s="88"/>
      <c r="BR20" s="88"/>
      <c r="BS20" s="88"/>
      <c r="BT20" s="88"/>
      <c r="BU20" s="22"/>
    </row>
    <row r="21" spans="1:73" s="23" customFormat="1" ht="42.75" customHeight="1" x14ac:dyDescent="0.25">
      <c r="A21" s="301"/>
      <c r="B21" s="304"/>
      <c r="C21" s="356"/>
      <c r="D21" s="307"/>
      <c r="E21" s="316"/>
      <c r="F21" s="310"/>
      <c r="G21" s="312"/>
      <c r="H21" s="312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5"/>
      <c r="W21" s="88" t="s">
        <v>169</v>
      </c>
      <c r="X21" s="94">
        <v>0</v>
      </c>
      <c r="Y21" s="86">
        <v>0.1</v>
      </c>
      <c r="Z21" s="21" t="s">
        <v>170</v>
      </c>
      <c r="AA21" s="21">
        <v>43831</v>
      </c>
      <c r="AB21" s="21">
        <v>44183</v>
      </c>
      <c r="AC21" s="88" t="s">
        <v>119</v>
      </c>
      <c r="AD21" s="88" t="s">
        <v>171</v>
      </c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 t="s">
        <v>143</v>
      </c>
      <c r="AQ21" s="88"/>
      <c r="AR21" s="88"/>
      <c r="AS21" s="88" t="s">
        <v>143</v>
      </c>
      <c r="AT21" s="88"/>
      <c r="AU21" s="88"/>
      <c r="AV21" s="88" t="s">
        <v>143</v>
      </c>
      <c r="AW21" s="88"/>
      <c r="AX21" s="88"/>
      <c r="AY21" s="26"/>
      <c r="AZ21" s="26"/>
      <c r="BA21" s="26" t="s">
        <v>143</v>
      </c>
      <c r="BB21" s="26"/>
      <c r="BC21" s="26"/>
      <c r="BD21" s="26"/>
      <c r="BE21" s="26" t="s">
        <v>143</v>
      </c>
      <c r="BF21" s="26" t="s">
        <v>143</v>
      </c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88"/>
      <c r="BU21" s="22"/>
    </row>
    <row r="22" spans="1:73" s="23" customFormat="1" ht="42.75" customHeight="1" x14ac:dyDescent="0.25">
      <c r="A22" s="301"/>
      <c r="B22" s="304"/>
      <c r="C22" s="356"/>
      <c r="D22" s="307"/>
      <c r="E22" s="316"/>
      <c r="F22" s="310"/>
      <c r="G22" s="312"/>
      <c r="H22" s="312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5"/>
      <c r="W22" s="88" t="s">
        <v>172</v>
      </c>
      <c r="X22" s="94">
        <v>0</v>
      </c>
      <c r="Y22" s="86">
        <v>0.2</v>
      </c>
      <c r="Z22" s="21" t="s">
        <v>173</v>
      </c>
      <c r="AA22" s="21">
        <v>43831</v>
      </c>
      <c r="AB22" s="21">
        <v>44183</v>
      </c>
      <c r="AC22" s="88" t="s">
        <v>119</v>
      </c>
      <c r="AD22" s="88" t="s">
        <v>171</v>
      </c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 t="s">
        <v>143</v>
      </c>
      <c r="AQ22" s="88"/>
      <c r="AR22" s="88"/>
      <c r="AS22" s="88" t="s">
        <v>143</v>
      </c>
      <c r="AT22" s="88"/>
      <c r="AU22" s="88"/>
      <c r="AV22" s="88" t="s">
        <v>143</v>
      </c>
      <c r="AW22" s="88"/>
      <c r="AX22" s="88"/>
      <c r="AY22" s="88"/>
      <c r="AZ22" s="88"/>
      <c r="BA22" s="88" t="s">
        <v>143</v>
      </c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22"/>
    </row>
    <row r="23" spans="1:73" s="23" customFormat="1" ht="42.75" customHeight="1" x14ac:dyDescent="0.25">
      <c r="A23" s="301"/>
      <c r="B23" s="304"/>
      <c r="C23" s="357"/>
      <c r="D23" s="308"/>
      <c r="E23" s="316"/>
      <c r="F23" s="310"/>
      <c r="G23" s="312"/>
      <c r="H23" s="359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5"/>
      <c r="W23" s="88" t="s">
        <v>174</v>
      </c>
      <c r="X23" s="94">
        <v>0</v>
      </c>
      <c r="Y23" s="86">
        <v>0.6</v>
      </c>
      <c r="Z23" s="21" t="s">
        <v>175</v>
      </c>
      <c r="AA23" s="21">
        <v>43831</v>
      </c>
      <c r="AB23" s="21">
        <v>44183</v>
      </c>
      <c r="AC23" s="88" t="s">
        <v>119</v>
      </c>
      <c r="AD23" s="88" t="s">
        <v>171</v>
      </c>
      <c r="AE23" s="88"/>
      <c r="AF23" s="88" t="s">
        <v>100</v>
      </c>
      <c r="AG23" s="88"/>
      <c r="AH23" s="88"/>
      <c r="AI23" s="88"/>
      <c r="AJ23" s="88" t="s">
        <v>100</v>
      </c>
      <c r="AK23" s="88"/>
      <c r="AL23" s="88"/>
      <c r="AM23" s="88"/>
      <c r="AN23" s="88"/>
      <c r="AO23" s="88"/>
      <c r="AP23" s="88" t="s">
        <v>143</v>
      </c>
      <c r="AQ23" s="88"/>
      <c r="AR23" s="88"/>
      <c r="AS23" s="88" t="s">
        <v>143</v>
      </c>
      <c r="AT23" s="88"/>
      <c r="AU23" s="88"/>
      <c r="AV23" s="88" t="s">
        <v>143</v>
      </c>
      <c r="AW23" s="88"/>
      <c r="AX23" s="88"/>
      <c r="AY23" s="88"/>
      <c r="AZ23" s="88"/>
      <c r="BA23" s="88" t="s">
        <v>143</v>
      </c>
      <c r="BB23" s="88"/>
      <c r="BC23" s="88"/>
      <c r="BD23" s="88"/>
      <c r="BE23" s="88"/>
      <c r="BF23" s="88" t="s">
        <v>143</v>
      </c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22"/>
    </row>
    <row r="24" spans="1:73" s="23" customFormat="1" ht="59.25" customHeight="1" x14ac:dyDescent="0.25">
      <c r="A24" s="301"/>
      <c r="B24" s="304"/>
      <c r="C24" s="355">
        <f>+D24*30%</f>
        <v>3.5999999999999997E-2</v>
      </c>
      <c r="D24" s="306">
        <v>0.12</v>
      </c>
      <c r="E24" s="316" t="s">
        <v>176</v>
      </c>
      <c r="F24" s="310"/>
      <c r="G24" s="312"/>
      <c r="H24" s="358" t="s">
        <v>177</v>
      </c>
      <c r="I24" s="314" t="s">
        <v>178</v>
      </c>
      <c r="J24" s="314" t="s">
        <v>90</v>
      </c>
      <c r="K24" s="314" t="s">
        <v>148</v>
      </c>
      <c r="L24" s="314" t="s">
        <v>179</v>
      </c>
      <c r="M24" s="314" t="s">
        <v>180</v>
      </c>
      <c r="N24" s="314" t="s">
        <v>181</v>
      </c>
      <c r="O24" s="314" t="s">
        <v>116</v>
      </c>
      <c r="P24" s="322">
        <v>0.7</v>
      </c>
      <c r="Q24" s="322">
        <v>0.75</v>
      </c>
      <c r="R24" s="322">
        <v>0.75</v>
      </c>
      <c r="S24" s="322">
        <v>0.75</v>
      </c>
      <c r="T24" s="322">
        <v>0.75</v>
      </c>
      <c r="U24" s="322">
        <v>0.75</v>
      </c>
      <c r="V24" s="315">
        <v>5000000</v>
      </c>
      <c r="W24" s="88" t="s">
        <v>182</v>
      </c>
      <c r="X24" s="94">
        <v>0</v>
      </c>
      <c r="Y24" s="88">
        <v>40</v>
      </c>
      <c r="Z24" s="88" t="s">
        <v>183</v>
      </c>
      <c r="AA24" s="21">
        <v>43831</v>
      </c>
      <c r="AB24" s="21">
        <v>44196</v>
      </c>
      <c r="AC24" s="88" t="s">
        <v>184</v>
      </c>
      <c r="AD24" s="88" t="s">
        <v>99</v>
      </c>
      <c r="AE24" s="88" t="s">
        <v>100</v>
      </c>
      <c r="AF24" s="88"/>
      <c r="AG24" s="88" t="s">
        <v>100</v>
      </c>
      <c r="AH24" s="88"/>
      <c r="AI24" s="88"/>
      <c r="AJ24" s="88"/>
      <c r="AK24" s="88" t="s">
        <v>100</v>
      </c>
      <c r="AL24" s="88"/>
      <c r="AM24" s="88"/>
      <c r="AN24" s="88"/>
      <c r="AO24" s="88"/>
      <c r="AP24" s="88"/>
      <c r="AQ24" s="88"/>
      <c r="AR24" s="88"/>
      <c r="AS24" s="88"/>
      <c r="AT24" s="88" t="s">
        <v>100</v>
      </c>
      <c r="AU24" s="88" t="s">
        <v>100</v>
      </c>
      <c r="AV24" s="88"/>
      <c r="AW24" s="88"/>
      <c r="AX24" s="88"/>
      <c r="AY24" s="88" t="s">
        <v>100</v>
      </c>
      <c r="AZ24" s="88" t="s">
        <v>100</v>
      </c>
      <c r="BA24" s="88" t="s">
        <v>100</v>
      </c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22"/>
    </row>
    <row r="25" spans="1:73" s="23" customFormat="1" ht="47.25" x14ac:dyDescent="0.25">
      <c r="A25" s="301"/>
      <c r="B25" s="304"/>
      <c r="C25" s="356"/>
      <c r="D25" s="307"/>
      <c r="E25" s="316"/>
      <c r="F25" s="310"/>
      <c r="G25" s="312"/>
      <c r="H25" s="312"/>
      <c r="I25" s="314"/>
      <c r="J25" s="314"/>
      <c r="K25" s="314"/>
      <c r="L25" s="314"/>
      <c r="M25" s="314"/>
      <c r="N25" s="314"/>
      <c r="O25" s="314"/>
      <c r="P25" s="322"/>
      <c r="Q25" s="322"/>
      <c r="R25" s="322"/>
      <c r="S25" s="322"/>
      <c r="T25" s="322"/>
      <c r="U25" s="322"/>
      <c r="V25" s="315"/>
      <c r="W25" s="88" t="s">
        <v>185</v>
      </c>
      <c r="X25" s="94">
        <v>0</v>
      </c>
      <c r="Y25" s="88">
        <v>20</v>
      </c>
      <c r="Z25" s="88" t="s">
        <v>186</v>
      </c>
      <c r="AA25" s="21">
        <v>44105</v>
      </c>
      <c r="AB25" s="21">
        <v>44196</v>
      </c>
      <c r="AC25" s="88" t="s">
        <v>98</v>
      </c>
      <c r="AD25" s="88" t="s">
        <v>99</v>
      </c>
      <c r="AE25" s="88" t="s">
        <v>100</v>
      </c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 t="s">
        <v>100</v>
      </c>
      <c r="AU25" s="88" t="s">
        <v>100</v>
      </c>
      <c r="AV25" s="88"/>
      <c r="AW25" s="88"/>
      <c r="AX25" s="88"/>
      <c r="AY25" s="88"/>
      <c r="AZ25" s="88"/>
      <c r="BA25" s="88" t="s">
        <v>100</v>
      </c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22"/>
    </row>
    <row r="26" spans="1:73" s="23" customFormat="1" ht="47.25" x14ac:dyDescent="0.25">
      <c r="A26" s="301"/>
      <c r="B26" s="304"/>
      <c r="C26" s="356"/>
      <c r="D26" s="307"/>
      <c r="E26" s="316"/>
      <c r="F26" s="310"/>
      <c r="G26" s="312"/>
      <c r="H26" s="312"/>
      <c r="I26" s="314"/>
      <c r="J26" s="314"/>
      <c r="K26" s="314"/>
      <c r="L26" s="314"/>
      <c r="M26" s="314"/>
      <c r="N26" s="314"/>
      <c r="O26" s="314"/>
      <c r="P26" s="322"/>
      <c r="Q26" s="322"/>
      <c r="R26" s="322"/>
      <c r="S26" s="322"/>
      <c r="T26" s="322"/>
      <c r="U26" s="322"/>
      <c r="V26" s="315"/>
      <c r="W26" s="88" t="s">
        <v>187</v>
      </c>
      <c r="X26" s="94">
        <v>0</v>
      </c>
      <c r="Y26" s="88">
        <v>20</v>
      </c>
      <c r="Z26" s="88" t="s">
        <v>188</v>
      </c>
      <c r="AA26" s="21">
        <v>43922</v>
      </c>
      <c r="AB26" s="21">
        <v>44196</v>
      </c>
      <c r="AC26" s="88" t="s">
        <v>189</v>
      </c>
      <c r="AD26" s="88" t="s">
        <v>99</v>
      </c>
      <c r="AE26" s="88" t="s">
        <v>100</v>
      </c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 t="s">
        <v>100</v>
      </c>
      <c r="AQ26" s="88"/>
      <c r="AR26" s="88"/>
      <c r="AS26" s="88"/>
      <c r="AT26" s="88" t="s">
        <v>100</v>
      </c>
      <c r="AU26" s="88" t="s">
        <v>100</v>
      </c>
      <c r="AV26" s="88"/>
      <c r="AW26" s="88"/>
      <c r="AX26" s="88" t="s">
        <v>100</v>
      </c>
      <c r="AY26" s="88" t="s">
        <v>100</v>
      </c>
      <c r="AZ26" s="88" t="s">
        <v>100</v>
      </c>
      <c r="BA26" s="88" t="s">
        <v>100</v>
      </c>
      <c r="BB26" s="88" t="s">
        <v>100</v>
      </c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22"/>
    </row>
    <row r="27" spans="1:73" s="23" customFormat="1" ht="47.25" x14ac:dyDescent="0.25">
      <c r="A27" s="301"/>
      <c r="B27" s="304"/>
      <c r="C27" s="357"/>
      <c r="D27" s="308"/>
      <c r="E27" s="316"/>
      <c r="F27" s="310"/>
      <c r="G27" s="312"/>
      <c r="H27" s="312"/>
      <c r="I27" s="314"/>
      <c r="J27" s="314"/>
      <c r="K27" s="314"/>
      <c r="L27" s="314"/>
      <c r="M27" s="314"/>
      <c r="N27" s="314"/>
      <c r="O27" s="314"/>
      <c r="P27" s="322"/>
      <c r="Q27" s="322"/>
      <c r="R27" s="322"/>
      <c r="S27" s="322"/>
      <c r="T27" s="322"/>
      <c r="U27" s="322"/>
      <c r="V27" s="315"/>
      <c r="W27" s="88" t="s">
        <v>190</v>
      </c>
      <c r="X27" s="94">
        <v>0</v>
      </c>
      <c r="Y27" s="88">
        <v>20</v>
      </c>
      <c r="Z27" s="88" t="s">
        <v>191</v>
      </c>
      <c r="AA27" s="21">
        <v>44105</v>
      </c>
      <c r="AB27" s="21">
        <v>44196</v>
      </c>
      <c r="AC27" s="88" t="s">
        <v>184</v>
      </c>
      <c r="AD27" s="88" t="s">
        <v>99</v>
      </c>
      <c r="AE27" s="88" t="s">
        <v>100</v>
      </c>
      <c r="AF27" s="88" t="s">
        <v>100</v>
      </c>
      <c r="AG27" s="88" t="s">
        <v>100</v>
      </c>
      <c r="AH27" s="88"/>
      <c r="AI27" s="88" t="s">
        <v>100</v>
      </c>
      <c r="AJ27" s="88"/>
      <c r="AK27" s="88" t="s">
        <v>100</v>
      </c>
      <c r="AL27" s="88"/>
      <c r="AM27" s="88"/>
      <c r="AN27" s="88"/>
      <c r="AO27" s="88"/>
      <c r="AP27" s="88" t="s">
        <v>100</v>
      </c>
      <c r="AQ27" s="88" t="s">
        <v>100</v>
      </c>
      <c r="AR27" s="88"/>
      <c r="AS27" s="88" t="s">
        <v>100</v>
      </c>
      <c r="AT27" s="88" t="s">
        <v>100</v>
      </c>
      <c r="AU27" s="88" t="s">
        <v>100</v>
      </c>
      <c r="AV27" s="88" t="s">
        <v>100</v>
      </c>
      <c r="AW27" s="88" t="s">
        <v>100</v>
      </c>
      <c r="AX27" s="88"/>
      <c r="AY27" s="88" t="s">
        <v>100</v>
      </c>
      <c r="AZ27" s="88" t="s">
        <v>100</v>
      </c>
      <c r="BA27" s="88" t="s">
        <v>100</v>
      </c>
      <c r="BB27" s="88"/>
      <c r="BC27" s="88"/>
      <c r="BD27" s="88" t="s">
        <v>100</v>
      </c>
      <c r="BE27" s="88"/>
      <c r="BF27" s="88" t="s">
        <v>100</v>
      </c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22"/>
    </row>
    <row r="28" spans="1:73" s="28" customFormat="1" ht="52.5" customHeight="1" x14ac:dyDescent="0.25">
      <c r="A28" s="301"/>
      <c r="B28" s="304"/>
      <c r="C28" s="355">
        <f>+D28*30%</f>
        <v>3.5999999999999997E-2</v>
      </c>
      <c r="D28" s="306">
        <v>0.12</v>
      </c>
      <c r="E28" s="316" t="s">
        <v>192</v>
      </c>
      <c r="F28" s="310"/>
      <c r="G28" s="312"/>
      <c r="H28" s="312"/>
      <c r="I28" s="314" t="s">
        <v>193</v>
      </c>
      <c r="J28" s="314" t="s">
        <v>134</v>
      </c>
      <c r="K28" s="314" t="s">
        <v>194</v>
      </c>
      <c r="L28" s="314" t="s">
        <v>195</v>
      </c>
      <c r="M28" s="314" t="s">
        <v>196</v>
      </c>
      <c r="N28" s="314" t="s">
        <v>138</v>
      </c>
      <c r="O28" s="314" t="s">
        <v>138</v>
      </c>
      <c r="P28" s="314">
        <v>0</v>
      </c>
      <c r="Q28" s="314">
        <v>1</v>
      </c>
      <c r="R28" s="314">
        <v>0</v>
      </c>
      <c r="S28" s="314">
        <v>0</v>
      </c>
      <c r="T28" s="314">
        <v>0</v>
      </c>
      <c r="U28" s="314">
        <v>1</v>
      </c>
      <c r="V28" s="315">
        <v>141600000</v>
      </c>
      <c r="W28" s="88" t="s">
        <v>197</v>
      </c>
      <c r="X28" s="94">
        <v>65600000</v>
      </c>
      <c r="Y28" s="86">
        <v>0.5</v>
      </c>
      <c r="Z28" s="88" t="s">
        <v>198</v>
      </c>
      <c r="AA28" s="21">
        <v>43906</v>
      </c>
      <c r="AB28" s="21">
        <v>44104</v>
      </c>
      <c r="AC28" s="88" t="s">
        <v>199</v>
      </c>
      <c r="AD28" s="88" t="s">
        <v>142</v>
      </c>
      <c r="AE28" s="88" t="s">
        <v>100</v>
      </c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 t="s">
        <v>100</v>
      </c>
      <c r="AU28" s="88"/>
      <c r="AV28" s="88"/>
      <c r="AW28" s="88" t="s">
        <v>100</v>
      </c>
      <c r="AX28" s="88"/>
      <c r="AY28" s="26" t="s">
        <v>100</v>
      </c>
      <c r="AZ28" s="26" t="s">
        <v>100</v>
      </c>
      <c r="BA28" s="26" t="s">
        <v>100</v>
      </c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88"/>
      <c r="BU28" s="27"/>
    </row>
    <row r="29" spans="1:73" s="28" customFormat="1" ht="60.75" customHeight="1" x14ac:dyDescent="0.25">
      <c r="A29" s="301"/>
      <c r="B29" s="304"/>
      <c r="C29" s="356"/>
      <c r="D29" s="307"/>
      <c r="E29" s="316"/>
      <c r="F29" s="310"/>
      <c r="G29" s="312"/>
      <c r="H29" s="312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5"/>
      <c r="W29" s="88" t="s">
        <v>200</v>
      </c>
      <c r="X29" s="94">
        <v>0</v>
      </c>
      <c r="Y29" s="86">
        <v>0.2</v>
      </c>
      <c r="Z29" s="88" t="s">
        <v>201</v>
      </c>
      <c r="AA29" s="21">
        <v>44013</v>
      </c>
      <c r="AB29" s="21">
        <v>44165</v>
      </c>
      <c r="AC29" s="88" t="s">
        <v>202</v>
      </c>
      <c r="AD29" s="88" t="s">
        <v>142</v>
      </c>
      <c r="AE29" s="88" t="s">
        <v>100</v>
      </c>
      <c r="AF29" s="88"/>
      <c r="AG29" s="88"/>
      <c r="AH29" s="88"/>
      <c r="AI29" s="88"/>
      <c r="AJ29" s="88"/>
      <c r="AK29" s="88"/>
      <c r="AL29" s="88"/>
      <c r="AM29" s="88"/>
      <c r="AN29" s="88"/>
      <c r="AO29" s="88" t="s">
        <v>100</v>
      </c>
      <c r="AP29" s="88"/>
      <c r="AQ29" s="88"/>
      <c r="AR29" s="88"/>
      <c r="AS29" s="88"/>
      <c r="AT29" s="88" t="s">
        <v>100</v>
      </c>
      <c r="AU29" s="88"/>
      <c r="AV29" s="88"/>
      <c r="AW29" s="88"/>
      <c r="AX29" s="88"/>
      <c r="AY29" s="26" t="s">
        <v>100</v>
      </c>
      <c r="AZ29" s="26" t="s">
        <v>100</v>
      </c>
      <c r="BA29" s="26" t="s">
        <v>100</v>
      </c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88"/>
      <c r="BU29" s="27"/>
    </row>
    <row r="30" spans="1:73" s="28" customFormat="1" ht="53.25" customHeight="1" x14ac:dyDescent="0.25">
      <c r="A30" s="301"/>
      <c r="B30" s="304"/>
      <c r="C30" s="356"/>
      <c r="D30" s="307"/>
      <c r="E30" s="316"/>
      <c r="F30" s="310"/>
      <c r="G30" s="312"/>
      <c r="H30" s="312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5"/>
      <c r="W30" s="88" t="s">
        <v>203</v>
      </c>
      <c r="X30" s="94">
        <v>76000000</v>
      </c>
      <c r="Y30" s="86">
        <v>0.3</v>
      </c>
      <c r="Z30" s="88" t="s">
        <v>204</v>
      </c>
      <c r="AA30" s="21">
        <v>44075</v>
      </c>
      <c r="AB30" s="21">
        <v>44165</v>
      </c>
      <c r="AC30" s="88" t="s">
        <v>199</v>
      </c>
      <c r="AD30" s="88" t="s">
        <v>205</v>
      </c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 t="s">
        <v>100</v>
      </c>
      <c r="AU30" s="88"/>
      <c r="AV30" s="88"/>
      <c r="AW30" s="88"/>
      <c r="AX30" s="88"/>
      <c r="AY30" s="26" t="s">
        <v>100</v>
      </c>
      <c r="AZ30" s="26" t="s">
        <v>100</v>
      </c>
      <c r="BA30" s="26" t="s">
        <v>100</v>
      </c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88"/>
      <c r="BU30" s="27"/>
    </row>
    <row r="31" spans="1:73" s="28" customFormat="1" ht="48" customHeight="1" x14ac:dyDescent="0.25">
      <c r="A31" s="301"/>
      <c r="B31" s="304"/>
      <c r="C31" s="327">
        <f>+D31*30%</f>
        <v>0.03</v>
      </c>
      <c r="D31" s="316">
        <v>0.1</v>
      </c>
      <c r="E31" s="316" t="s">
        <v>206</v>
      </c>
      <c r="F31" s="310"/>
      <c r="G31" s="312"/>
      <c r="H31" s="312"/>
      <c r="I31" s="314" t="s">
        <v>207</v>
      </c>
      <c r="J31" s="314" t="s">
        <v>134</v>
      </c>
      <c r="K31" s="314" t="s">
        <v>208</v>
      </c>
      <c r="L31" s="314" t="s">
        <v>209</v>
      </c>
      <c r="M31" s="314" t="s">
        <v>210</v>
      </c>
      <c r="N31" s="314" t="s">
        <v>138</v>
      </c>
      <c r="O31" s="314" t="s">
        <v>211</v>
      </c>
      <c r="P31" s="314">
        <v>4</v>
      </c>
      <c r="Q31" s="314">
        <v>27</v>
      </c>
      <c r="R31" s="314">
        <v>7</v>
      </c>
      <c r="S31" s="314">
        <v>18</v>
      </c>
      <c r="T31" s="314">
        <v>24</v>
      </c>
      <c r="U31" s="314">
        <v>27</v>
      </c>
      <c r="V31" s="315">
        <v>0</v>
      </c>
      <c r="W31" s="88" t="s">
        <v>212</v>
      </c>
      <c r="X31" s="94">
        <v>0</v>
      </c>
      <c r="Y31" s="86">
        <v>0.5</v>
      </c>
      <c r="Z31" s="88" t="s">
        <v>213</v>
      </c>
      <c r="AA31" s="21">
        <v>43845</v>
      </c>
      <c r="AB31" s="21">
        <v>44104</v>
      </c>
      <c r="AC31" s="88" t="s">
        <v>199</v>
      </c>
      <c r="AD31" s="88" t="s">
        <v>142</v>
      </c>
      <c r="AE31" s="88" t="s">
        <v>100</v>
      </c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 t="s">
        <v>100</v>
      </c>
      <c r="AU31" s="88"/>
      <c r="AV31" s="88"/>
      <c r="AW31" s="88"/>
      <c r="AX31" s="88"/>
      <c r="AY31" s="26"/>
      <c r="AZ31" s="26" t="s">
        <v>100</v>
      </c>
      <c r="BA31" s="26" t="s">
        <v>100</v>
      </c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88"/>
      <c r="BU31" s="27"/>
    </row>
    <row r="32" spans="1:73" s="28" customFormat="1" ht="37.5" customHeight="1" x14ac:dyDescent="0.25">
      <c r="A32" s="301"/>
      <c r="B32" s="304"/>
      <c r="C32" s="327"/>
      <c r="D32" s="316"/>
      <c r="E32" s="316"/>
      <c r="F32" s="310"/>
      <c r="G32" s="312"/>
      <c r="H32" s="312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5"/>
      <c r="W32" s="88" t="s">
        <v>214</v>
      </c>
      <c r="X32" s="94">
        <v>0</v>
      </c>
      <c r="Y32" s="86">
        <v>0.5</v>
      </c>
      <c r="Z32" s="88" t="s">
        <v>213</v>
      </c>
      <c r="AA32" s="21">
        <v>43891</v>
      </c>
      <c r="AB32" s="21">
        <v>44195</v>
      </c>
      <c r="AC32" s="88" t="s">
        <v>199</v>
      </c>
      <c r="AD32" s="88" t="s">
        <v>215</v>
      </c>
      <c r="AE32" s="88" t="s">
        <v>100</v>
      </c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 t="s">
        <v>100</v>
      </c>
      <c r="AU32" s="88"/>
      <c r="AV32" s="88"/>
      <c r="AW32" s="88"/>
      <c r="AX32" s="88"/>
      <c r="AY32" s="26"/>
      <c r="AZ32" s="26" t="s">
        <v>100</v>
      </c>
      <c r="BA32" s="26" t="s">
        <v>100</v>
      </c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88"/>
      <c r="BU32" s="27"/>
    </row>
    <row r="33" spans="1:73" s="28" customFormat="1" ht="37.5" customHeight="1" x14ac:dyDescent="0.25">
      <c r="A33" s="301"/>
      <c r="B33" s="304"/>
      <c r="C33" s="327">
        <f>+D33*30%</f>
        <v>3.5999999999999997E-2</v>
      </c>
      <c r="D33" s="316">
        <v>0.12</v>
      </c>
      <c r="E33" s="316" t="s">
        <v>216</v>
      </c>
      <c r="F33" s="310"/>
      <c r="G33" s="312"/>
      <c r="H33" s="312"/>
      <c r="I33" s="314" t="s">
        <v>217</v>
      </c>
      <c r="J33" s="314" t="s">
        <v>134</v>
      </c>
      <c r="K33" s="314" t="s">
        <v>218</v>
      </c>
      <c r="L33" s="314" t="s">
        <v>219</v>
      </c>
      <c r="M33" s="314" t="s">
        <v>220</v>
      </c>
      <c r="N33" s="314" t="s">
        <v>138</v>
      </c>
      <c r="O33" s="314" t="s">
        <v>138</v>
      </c>
      <c r="P33" s="314">
        <v>9</v>
      </c>
      <c r="Q33" s="314">
        <v>4</v>
      </c>
      <c r="R33" s="314">
        <v>0</v>
      </c>
      <c r="S33" s="314">
        <v>0</v>
      </c>
      <c r="T33" s="314">
        <v>2</v>
      </c>
      <c r="U33" s="314">
        <v>4</v>
      </c>
      <c r="V33" s="315">
        <v>1937635773</v>
      </c>
      <c r="W33" s="88" t="s">
        <v>221</v>
      </c>
      <c r="X33" s="94">
        <v>0</v>
      </c>
      <c r="Y33" s="88">
        <v>15</v>
      </c>
      <c r="Z33" s="88" t="s">
        <v>222</v>
      </c>
      <c r="AA33" s="21">
        <v>43831</v>
      </c>
      <c r="AB33" s="21">
        <v>43921</v>
      </c>
      <c r="AC33" s="88" t="s">
        <v>141</v>
      </c>
      <c r="AD33" s="88" t="s">
        <v>223</v>
      </c>
      <c r="AE33" s="88" t="s">
        <v>100</v>
      </c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88"/>
      <c r="BU33" s="27"/>
    </row>
    <row r="34" spans="1:73" s="28" customFormat="1" ht="94.5" x14ac:dyDescent="0.25">
      <c r="A34" s="301"/>
      <c r="B34" s="304"/>
      <c r="C34" s="327"/>
      <c r="D34" s="316"/>
      <c r="E34" s="316"/>
      <c r="F34" s="310"/>
      <c r="G34" s="312"/>
      <c r="H34" s="312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5"/>
      <c r="W34" s="88" t="s">
        <v>224</v>
      </c>
      <c r="X34" s="94">
        <v>1937635773</v>
      </c>
      <c r="Y34" s="88">
        <v>50</v>
      </c>
      <c r="Z34" s="88" t="s">
        <v>225</v>
      </c>
      <c r="AA34" s="21">
        <v>43891</v>
      </c>
      <c r="AB34" s="21">
        <v>44043</v>
      </c>
      <c r="AC34" s="88" t="s">
        <v>141</v>
      </c>
      <c r="AD34" s="88" t="s">
        <v>223</v>
      </c>
      <c r="AE34" s="88" t="s">
        <v>100</v>
      </c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88"/>
      <c r="BU34" s="27"/>
    </row>
    <row r="35" spans="1:73" s="28" customFormat="1" ht="63" customHeight="1" thickBot="1" x14ac:dyDescent="0.3">
      <c r="A35" s="302"/>
      <c r="B35" s="305"/>
      <c r="C35" s="355"/>
      <c r="D35" s="306"/>
      <c r="E35" s="316"/>
      <c r="F35" s="311"/>
      <c r="G35" s="313"/>
      <c r="H35" s="359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5"/>
      <c r="W35" s="108" t="s">
        <v>226</v>
      </c>
      <c r="X35" s="94">
        <v>0</v>
      </c>
      <c r="Y35" s="88">
        <v>35</v>
      </c>
      <c r="Z35" s="88" t="s">
        <v>227</v>
      </c>
      <c r="AA35" s="21">
        <v>44013</v>
      </c>
      <c r="AB35" s="21">
        <v>44196</v>
      </c>
      <c r="AC35" s="88" t="s">
        <v>141</v>
      </c>
      <c r="AD35" s="88" t="s">
        <v>223</v>
      </c>
      <c r="AE35" s="88" t="s">
        <v>100</v>
      </c>
      <c r="AF35" s="88" t="s">
        <v>100</v>
      </c>
      <c r="AG35" s="88" t="s">
        <v>100</v>
      </c>
      <c r="AH35" s="88"/>
      <c r="AI35" s="88"/>
      <c r="AJ35" s="88" t="s">
        <v>100</v>
      </c>
      <c r="AK35" s="88"/>
      <c r="AL35" s="88"/>
      <c r="AM35" s="88" t="s">
        <v>100</v>
      </c>
      <c r="AN35" s="88" t="s">
        <v>100</v>
      </c>
      <c r="AO35" s="88"/>
      <c r="AP35" s="88" t="s">
        <v>100</v>
      </c>
      <c r="AQ35" s="88" t="s">
        <v>100</v>
      </c>
      <c r="AR35" s="88"/>
      <c r="AS35" s="88" t="s">
        <v>100</v>
      </c>
      <c r="AT35" s="88"/>
      <c r="AU35" s="88" t="s">
        <v>100</v>
      </c>
      <c r="AV35" s="88" t="s">
        <v>100</v>
      </c>
      <c r="AW35" s="88" t="s">
        <v>100</v>
      </c>
      <c r="AX35" s="88" t="s">
        <v>100</v>
      </c>
      <c r="AY35" s="26" t="s">
        <v>100</v>
      </c>
      <c r="AZ35" s="26" t="s">
        <v>100</v>
      </c>
      <c r="BA35" s="26" t="s">
        <v>100</v>
      </c>
      <c r="BB35" s="26" t="s">
        <v>100</v>
      </c>
      <c r="BC35" s="26"/>
      <c r="BD35" s="26" t="s">
        <v>100</v>
      </c>
      <c r="BE35" s="26"/>
      <c r="BF35" s="26"/>
      <c r="BG35" s="26"/>
      <c r="BH35" s="26"/>
      <c r="BI35" s="26"/>
      <c r="BJ35" s="26" t="s">
        <v>100</v>
      </c>
      <c r="BK35" s="26"/>
      <c r="BL35" s="26"/>
      <c r="BM35" s="26"/>
      <c r="BN35" s="26"/>
      <c r="BO35" s="26"/>
      <c r="BP35" s="26"/>
      <c r="BQ35" s="26"/>
      <c r="BR35" s="26"/>
      <c r="BS35" s="26"/>
      <c r="BT35" s="88"/>
      <c r="BU35" s="27"/>
    </row>
    <row r="36" spans="1:73" s="28" customFormat="1" ht="65.25" customHeight="1" thickTop="1" x14ac:dyDescent="0.25">
      <c r="A36" s="323" t="s">
        <v>228</v>
      </c>
      <c r="B36" s="326">
        <v>0.3</v>
      </c>
      <c r="C36" s="327">
        <f>+D36*30%</f>
        <v>5.3999999999999999E-2</v>
      </c>
      <c r="D36" s="328">
        <v>0.18</v>
      </c>
      <c r="E36" s="328" t="s">
        <v>229</v>
      </c>
      <c r="F36" s="330">
        <v>1</v>
      </c>
      <c r="G36" s="330">
        <v>0.25</v>
      </c>
      <c r="H36" s="314" t="s">
        <v>230</v>
      </c>
      <c r="I36" s="314" t="s">
        <v>231</v>
      </c>
      <c r="J36" s="314" t="s">
        <v>134</v>
      </c>
      <c r="K36" s="314" t="s">
        <v>232</v>
      </c>
      <c r="L36" s="314" t="s">
        <v>233</v>
      </c>
      <c r="M36" s="314" t="s">
        <v>234</v>
      </c>
      <c r="N36" s="314" t="s">
        <v>138</v>
      </c>
      <c r="O36" s="314" t="s">
        <v>138</v>
      </c>
      <c r="P36" s="314">
        <v>5</v>
      </c>
      <c r="Q36" s="314">
        <v>6</v>
      </c>
      <c r="R36" s="314">
        <v>0</v>
      </c>
      <c r="S36" s="314">
        <v>4</v>
      </c>
      <c r="T36" s="314">
        <v>2</v>
      </c>
      <c r="U36" s="314">
        <v>0</v>
      </c>
      <c r="V36" s="331">
        <v>274000000</v>
      </c>
      <c r="W36" s="108" t="s">
        <v>235</v>
      </c>
      <c r="X36" s="94">
        <v>0</v>
      </c>
      <c r="Y36" s="86">
        <v>0.5</v>
      </c>
      <c r="Z36" s="88" t="s">
        <v>236</v>
      </c>
      <c r="AA36" s="21">
        <v>43891</v>
      </c>
      <c r="AB36" s="21">
        <v>43983</v>
      </c>
      <c r="AC36" s="88" t="s">
        <v>237</v>
      </c>
      <c r="AD36" s="88" t="s">
        <v>238</v>
      </c>
      <c r="AE36" s="88" t="s">
        <v>100</v>
      </c>
      <c r="AF36" s="88" t="s">
        <v>100</v>
      </c>
      <c r="AG36" s="88"/>
      <c r="AH36" s="88"/>
      <c r="AI36" s="88"/>
      <c r="AJ36" s="88"/>
      <c r="AK36" s="88"/>
      <c r="AL36" s="88"/>
      <c r="AM36" s="88"/>
      <c r="AN36" s="88"/>
      <c r="AO36" s="88"/>
      <c r="AP36" s="88" t="s">
        <v>100</v>
      </c>
      <c r="AQ36" s="88"/>
      <c r="AR36" s="88"/>
      <c r="AS36" s="88"/>
      <c r="AT36" s="88" t="s">
        <v>100</v>
      </c>
      <c r="AU36" s="88"/>
      <c r="AV36" s="88"/>
      <c r="AW36" s="88" t="s">
        <v>100</v>
      </c>
      <c r="AX36" s="88"/>
      <c r="AY36" s="26" t="s">
        <v>100</v>
      </c>
      <c r="AZ36" s="26" t="s">
        <v>100</v>
      </c>
      <c r="BA36" s="26" t="s">
        <v>100</v>
      </c>
      <c r="BB36" s="25"/>
      <c r="BC36" s="25"/>
      <c r="BD36" s="25"/>
      <c r="BE36" s="26" t="s">
        <v>100</v>
      </c>
      <c r="BF36" s="26"/>
      <c r="BG36" s="26"/>
      <c r="BH36" s="26"/>
      <c r="BI36" s="26"/>
      <c r="BJ36" s="26" t="s">
        <v>100</v>
      </c>
      <c r="BK36" s="25"/>
      <c r="BL36" s="25"/>
      <c r="BM36" s="25"/>
      <c r="BN36" s="25"/>
      <c r="BO36" s="25"/>
      <c r="BP36" s="25"/>
      <c r="BQ36" s="25"/>
      <c r="BR36" s="25"/>
      <c r="BS36" s="26" t="s">
        <v>100</v>
      </c>
      <c r="BT36" s="88"/>
      <c r="BU36" s="27"/>
    </row>
    <row r="37" spans="1:73" s="28" customFormat="1" ht="69" customHeight="1" x14ac:dyDescent="0.25">
      <c r="A37" s="324"/>
      <c r="B37" s="304"/>
      <c r="C37" s="327"/>
      <c r="D37" s="329"/>
      <c r="E37" s="328"/>
      <c r="F37" s="310"/>
      <c r="G37" s="312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31"/>
      <c r="W37" s="108" t="s">
        <v>445</v>
      </c>
      <c r="X37" s="94">
        <v>0</v>
      </c>
      <c r="Y37" s="86">
        <v>0.5</v>
      </c>
      <c r="Z37" s="88" t="s">
        <v>239</v>
      </c>
      <c r="AA37" s="21">
        <v>43983</v>
      </c>
      <c r="AB37" s="21">
        <v>44075</v>
      </c>
      <c r="AC37" s="88" t="s">
        <v>237</v>
      </c>
      <c r="AD37" s="88" t="s">
        <v>238</v>
      </c>
      <c r="AE37" s="88"/>
      <c r="AF37" s="88" t="s">
        <v>100</v>
      </c>
      <c r="AG37" s="88"/>
      <c r="AH37" s="88"/>
      <c r="AI37" s="88"/>
      <c r="AJ37" s="88"/>
      <c r="AK37" s="88"/>
      <c r="AL37" s="88"/>
      <c r="AM37" s="88"/>
      <c r="AN37" s="88"/>
      <c r="AO37" s="88"/>
      <c r="AP37" s="88" t="s">
        <v>100</v>
      </c>
      <c r="AQ37" s="88"/>
      <c r="AR37" s="88"/>
      <c r="AS37" s="88"/>
      <c r="AT37" s="88" t="s">
        <v>100</v>
      </c>
      <c r="AU37" s="88"/>
      <c r="AV37" s="88"/>
      <c r="AW37" s="88"/>
      <c r="AX37" s="88"/>
      <c r="AY37" s="88" t="s">
        <v>100</v>
      </c>
      <c r="AZ37" s="88" t="s">
        <v>100</v>
      </c>
      <c r="BA37" s="88" t="s">
        <v>100</v>
      </c>
      <c r="BB37" s="88"/>
      <c r="BC37" s="88"/>
      <c r="BD37" s="88"/>
      <c r="BE37" s="88" t="s">
        <v>100</v>
      </c>
      <c r="BF37" s="88"/>
      <c r="BG37" s="88"/>
      <c r="BH37" s="88"/>
      <c r="BI37" s="88"/>
      <c r="BJ37" s="88" t="s">
        <v>100</v>
      </c>
      <c r="BK37" s="88"/>
      <c r="BL37" s="88"/>
      <c r="BM37" s="88"/>
      <c r="BN37" s="88"/>
      <c r="BO37" s="88"/>
      <c r="BP37" s="88"/>
      <c r="BQ37" s="88"/>
      <c r="BR37" s="88"/>
      <c r="BS37" s="88" t="s">
        <v>100</v>
      </c>
      <c r="BT37" s="88"/>
      <c r="BU37" s="27"/>
    </row>
    <row r="38" spans="1:73" s="28" customFormat="1" ht="61.5" customHeight="1" x14ac:dyDescent="0.25">
      <c r="A38" s="324"/>
      <c r="B38" s="304"/>
      <c r="C38" s="327">
        <f>+D38*30%</f>
        <v>5.3999999999999999E-2</v>
      </c>
      <c r="D38" s="328">
        <v>0.18</v>
      </c>
      <c r="E38" s="328" t="s">
        <v>241</v>
      </c>
      <c r="F38" s="310"/>
      <c r="G38" s="312"/>
      <c r="H38" s="358" t="s">
        <v>242</v>
      </c>
      <c r="I38" s="314" t="s">
        <v>446</v>
      </c>
      <c r="J38" s="314" t="s">
        <v>134</v>
      </c>
      <c r="K38" s="314" t="s">
        <v>134</v>
      </c>
      <c r="L38" s="314" t="s">
        <v>209</v>
      </c>
      <c r="M38" s="314" t="s">
        <v>243</v>
      </c>
      <c r="N38" s="314" t="s">
        <v>138</v>
      </c>
      <c r="O38" s="314" t="s">
        <v>138</v>
      </c>
      <c r="P38" s="314">
        <v>0</v>
      </c>
      <c r="Q38" s="314">
        <v>1</v>
      </c>
      <c r="R38" s="314">
        <v>0</v>
      </c>
      <c r="S38" s="314">
        <v>0</v>
      </c>
      <c r="T38" s="314">
        <v>0</v>
      </c>
      <c r="U38" s="314">
        <v>1</v>
      </c>
      <c r="V38" s="315">
        <v>32800000</v>
      </c>
      <c r="W38" s="108" t="s">
        <v>244</v>
      </c>
      <c r="X38" s="94">
        <v>0</v>
      </c>
      <c r="Y38" s="86">
        <v>0.8</v>
      </c>
      <c r="Z38" s="88" t="s">
        <v>245</v>
      </c>
      <c r="AA38" s="21">
        <v>44027</v>
      </c>
      <c r="AB38" s="21">
        <v>44195</v>
      </c>
      <c r="AC38" s="88" t="s">
        <v>237</v>
      </c>
      <c r="AD38" s="88" t="s">
        <v>142</v>
      </c>
      <c r="AE38" s="88"/>
      <c r="AF38" s="88" t="s">
        <v>100</v>
      </c>
      <c r="AG38" s="88"/>
      <c r="AH38" s="88"/>
      <c r="AI38" s="88"/>
      <c r="AJ38" s="88" t="s">
        <v>100</v>
      </c>
      <c r="AK38" s="88" t="s">
        <v>100</v>
      </c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 t="s">
        <v>100</v>
      </c>
      <c r="AX38" s="88"/>
      <c r="AY38" s="88"/>
      <c r="AZ38" s="88"/>
      <c r="BA38" s="88" t="s">
        <v>100</v>
      </c>
      <c r="BB38" s="88"/>
      <c r="BC38" s="88"/>
      <c r="BD38" s="88"/>
      <c r="BE38" s="88"/>
      <c r="BF38" s="88"/>
      <c r="BG38" s="88"/>
      <c r="BH38" s="88"/>
      <c r="BI38" s="88" t="s">
        <v>100</v>
      </c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27"/>
    </row>
    <row r="39" spans="1:73" s="28" customFormat="1" ht="50.25" customHeight="1" x14ac:dyDescent="0.25">
      <c r="A39" s="324"/>
      <c r="B39" s="304"/>
      <c r="C39" s="327"/>
      <c r="D39" s="329"/>
      <c r="E39" s="328"/>
      <c r="F39" s="310"/>
      <c r="G39" s="312"/>
      <c r="H39" s="312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5"/>
      <c r="W39" s="108" t="s">
        <v>246</v>
      </c>
      <c r="X39" s="94">
        <v>0</v>
      </c>
      <c r="Y39" s="86">
        <v>0.2</v>
      </c>
      <c r="Z39" s="88" t="s">
        <v>247</v>
      </c>
      <c r="AA39" s="21">
        <v>44136</v>
      </c>
      <c r="AB39" s="21">
        <v>44195</v>
      </c>
      <c r="AC39" s="88" t="s">
        <v>237</v>
      </c>
      <c r="AD39" s="88" t="s">
        <v>142</v>
      </c>
      <c r="AE39" s="88"/>
      <c r="AF39" s="88" t="s">
        <v>100</v>
      </c>
      <c r="AG39" s="88"/>
      <c r="AH39" s="88"/>
      <c r="AI39" s="88"/>
      <c r="AJ39" s="88" t="s">
        <v>100</v>
      </c>
      <c r="AK39" s="88" t="s">
        <v>100</v>
      </c>
      <c r="AL39" s="88"/>
      <c r="AM39" s="88"/>
      <c r="AN39" s="88"/>
      <c r="AO39" s="88"/>
      <c r="AP39" s="88"/>
      <c r="AQ39" s="88"/>
      <c r="AR39" s="88"/>
      <c r="AS39" s="88"/>
      <c r="AT39" s="88"/>
      <c r="AU39" s="88" t="s">
        <v>100</v>
      </c>
      <c r="AV39" s="88"/>
      <c r="AW39" s="88" t="s">
        <v>100</v>
      </c>
      <c r="AX39" s="88"/>
      <c r="AY39" s="88"/>
      <c r="AZ39" s="88"/>
      <c r="BA39" s="88" t="s">
        <v>100</v>
      </c>
      <c r="BB39" s="88"/>
      <c r="BC39" s="88"/>
      <c r="BD39" s="88"/>
      <c r="BE39" s="88"/>
      <c r="BF39" s="88"/>
      <c r="BG39" s="88"/>
      <c r="BH39" s="88"/>
      <c r="BI39" s="88" t="s">
        <v>100</v>
      </c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27"/>
    </row>
    <row r="40" spans="1:73" s="28" customFormat="1" ht="36.75" customHeight="1" x14ac:dyDescent="0.25">
      <c r="A40" s="324"/>
      <c r="B40" s="304"/>
      <c r="C40" s="327">
        <f>+D40*30%</f>
        <v>5.3999999999999999E-2</v>
      </c>
      <c r="D40" s="328">
        <v>0.18</v>
      </c>
      <c r="E40" s="328" t="s">
        <v>248</v>
      </c>
      <c r="F40" s="310"/>
      <c r="G40" s="312"/>
      <c r="H40" s="312"/>
      <c r="I40" s="314" t="s">
        <v>249</v>
      </c>
      <c r="J40" s="314" t="s">
        <v>134</v>
      </c>
      <c r="K40" s="314" t="s">
        <v>250</v>
      </c>
      <c r="L40" s="314" t="s">
        <v>209</v>
      </c>
      <c r="M40" s="314" t="s">
        <v>251</v>
      </c>
      <c r="N40" s="314" t="s">
        <v>138</v>
      </c>
      <c r="O40" s="314" t="s">
        <v>138</v>
      </c>
      <c r="P40" s="314">
        <v>0</v>
      </c>
      <c r="Q40" s="314">
        <v>2</v>
      </c>
      <c r="R40" s="314">
        <v>0</v>
      </c>
      <c r="S40" s="314">
        <v>0</v>
      </c>
      <c r="T40" s="314">
        <v>1</v>
      </c>
      <c r="U40" s="314">
        <v>2</v>
      </c>
      <c r="V40" s="315">
        <v>233640000</v>
      </c>
      <c r="W40" s="108" t="s">
        <v>252</v>
      </c>
      <c r="X40" s="94">
        <v>214140000</v>
      </c>
      <c r="Y40" s="86">
        <v>0.7</v>
      </c>
      <c r="Z40" s="88" t="s">
        <v>253</v>
      </c>
      <c r="AA40" s="21">
        <v>43983</v>
      </c>
      <c r="AB40" s="21">
        <v>44195</v>
      </c>
      <c r="AC40" s="88" t="s">
        <v>254</v>
      </c>
      <c r="AD40" s="88" t="s">
        <v>255</v>
      </c>
      <c r="AE40" s="88"/>
      <c r="AF40" s="88" t="s">
        <v>100</v>
      </c>
      <c r="AG40" s="88"/>
      <c r="AH40" s="88"/>
      <c r="AI40" s="88"/>
      <c r="AJ40" s="88" t="s">
        <v>100</v>
      </c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 t="s">
        <v>100</v>
      </c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27"/>
    </row>
    <row r="41" spans="1:73" s="28" customFormat="1" ht="47.25" customHeight="1" x14ac:dyDescent="0.25">
      <c r="A41" s="324"/>
      <c r="B41" s="304"/>
      <c r="C41" s="327"/>
      <c r="D41" s="329"/>
      <c r="E41" s="328"/>
      <c r="F41" s="310"/>
      <c r="G41" s="312"/>
      <c r="H41" s="312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5"/>
      <c r="W41" s="108" t="s">
        <v>256</v>
      </c>
      <c r="X41" s="94">
        <v>19500000</v>
      </c>
      <c r="Y41" s="86">
        <v>0.3</v>
      </c>
      <c r="Z41" s="88" t="s">
        <v>253</v>
      </c>
      <c r="AA41" s="21">
        <v>43983</v>
      </c>
      <c r="AB41" s="21">
        <v>44195</v>
      </c>
      <c r="AC41" s="88" t="s">
        <v>254</v>
      </c>
      <c r="AD41" s="88" t="s">
        <v>255</v>
      </c>
      <c r="AE41" s="88"/>
      <c r="AF41" s="88" t="s">
        <v>100</v>
      </c>
      <c r="AG41" s="88"/>
      <c r="AH41" s="88"/>
      <c r="AI41" s="88"/>
      <c r="AJ41" s="88" t="s">
        <v>100</v>
      </c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 t="s">
        <v>100</v>
      </c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27"/>
    </row>
    <row r="42" spans="1:73" s="28" customFormat="1" ht="51.75" customHeight="1" x14ac:dyDescent="0.25">
      <c r="A42" s="324"/>
      <c r="B42" s="304"/>
      <c r="C42" s="355">
        <f>+D42*30%</f>
        <v>5.1000000000000004E-2</v>
      </c>
      <c r="D42" s="328">
        <v>0.17</v>
      </c>
      <c r="E42" s="328" t="s">
        <v>257</v>
      </c>
      <c r="F42" s="310"/>
      <c r="G42" s="312"/>
      <c r="H42" s="312"/>
      <c r="I42" s="314" t="s">
        <v>258</v>
      </c>
      <c r="J42" s="314" t="s">
        <v>90</v>
      </c>
      <c r="K42" s="314" t="s">
        <v>259</v>
      </c>
      <c r="L42" s="314" t="s">
        <v>260</v>
      </c>
      <c r="M42" s="314" t="s">
        <v>261</v>
      </c>
      <c r="N42" s="314" t="s">
        <v>262</v>
      </c>
      <c r="O42" s="314" t="s">
        <v>138</v>
      </c>
      <c r="P42" s="314">
        <v>0</v>
      </c>
      <c r="Q42" s="314">
        <v>9</v>
      </c>
      <c r="R42" s="314">
        <v>0</v>
      </c>
      <c r="S42" s="314">
        <v>6</v>
      </c>
      <c r="T42" s="314">
        <v>7</v>
      </c>
      <c r="U42" s="314">
        <v>9</v>
      </c>
      <c r="V42" s="315">
        <v>0</v>
      </c>
      <c r="W42" s="108" t="s">
        <v>263</v>
      </c>
      <c r="X42" s="94">
        <v>0</v>
      </c>
      <c r="Y42" s="88">
        <v>10</v>
      </c>
      <c r="Z42" s="96" t="s">
        <v>464</v>
      </c>
      <c r="AA42" s="21">
        <v>43922</v>
      </c>
      <c r="AB42" s="21">
        <v>43951</v>
      </c>
      <c r="AC42" s="88" t="s">
        <v>265</v>
      </c>
      <c r="AD42" s="88" t="s">
        <v>99</v>
      </c>
      <c r="AE42" s="88" t="s">
        <v>100</v>
      </c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 t="s">
        <v>100</v>
      </c>
      <c r="AQ42" s="88"/>
      <c r="AR42" s="88"/>
      <c r="AS42" s="88" t="s">
        <v>100</v>
      </c>
      <c r="AT42" s="88" t="s">
        <v>100</v>
      </c>
      <c r="AU42" s="88" t="s">
        <v>100</v>
      </c>
      <c r="AV42" s="88"/>
      <c r="AW42" s="88" t="s">
        <v>100</v>
      </c>
      <c r="AX42" s="88"/>
      <c r="AY42" s="88"/>
      <c r="AZ42" s="88"/>
      <c r="BA42" s="88" t="s">
        <v>100</v>
      </c>
      <c r="BB42" s="88"/>
      <c r="BC42" s="88"/>
      <c r="BD42" s="88"/>
      <c r="BE42" s="88"/>
      <c r="BF42" s="88" t="s">
        <v>100</v>
      </c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27"/>
    </row>
    <row r="43" spans="1:73" s="28" customFormat="1" ht="63" x14ac:dyDescent="0.25">
      <c r="A43" s="324"/>
      <c r="B43" s="304"/>
      <c r="C43" s="356"/>
      <c r="D43" s="329"/>
      <c r="E43" s="328"/>
      <c r="F43" s="310"/>
      <c r="G43" s="312"/>
      <c r="H43" s="312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5"/>
      <c r="W43" s="108" t="s">
        <v>266</v>
      </c>
      <c r="X43" s="94">
        <v>0</v>
      </c>
      <c r="Y43" s="88">
        <v>30</v>
      </c>
      <c r="Z43" s="96" t="s">
        <v>266</v>
      </c>
      <c r="AA43" s="21">
        <v>43922</v>
      </c>
      <c r="AB43" s="21">
        <v>44012</v>
      </c>
      <c r="AC43" s="88" t="s">
        <v>265</v>
      </c>
      <c r="AD43" s="88" t="s">
        <v>99</v>
      </c>
      <c r="AE43" s="88" t="s">
        <v>100</v>
      </c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 t="s">
        <v>100</v>
      </c>
      <c r="AV43" s="88"/>
      <c r="AW43" s="88" t="s">
        <v>100</v>
      </c>
      <c r="AX43" s="88"/>
      <c r="AY43" s="88"/>
      <c r="AZ43" s="88"/>
      <c r="BA43" s="88" t="s">
        <v>100</v>
      </c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27"/>
    </row>
    <row r="44" spans="1:73" s="28" customFormat="1" ht="47.25" x14ac:dyDescent="0.25">
      <c r="A44" s="324"/>
      <c r="B44" s="304"/>
      <c r="C44" s="356"/>
      <c r="D44" s="329"/>
      <c r="E44" s="328"/>
      <c r="F44" s="310"/>
      <c r="G44" s="312"/>
      <c r="H44" s="312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5"/>
      <c r="W44" s="108" t="s">
        <v>268</v>
      </c>
      <c r="X44" s="94">
        <v>0</v>
      </c>
      <c r="Y44" s="88">
        <v>30</v>
      </c>
      <c r="Z44" s="96" t="s">
        <v>268</v>
      </c>
      <c r="AA44" s="21">
        <v>43922</v>
      </c>
      <c r="AB44" s="21">
        <v>44196</v>
      </c>
      <c r="AC44" s="88" t="s">
        <v>98</v>
      </c>
      <c r="AD44" s="88" t="s">
        <v>99</v>
      </c>
      <c r="AE44" s="88" t="s">
        <v>100</v>
      </c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 t="s">
        <v>100</v>
      </c>
      <c r="AV44" s="88"/>
      <c r="AW44" s="88" t="s">
        <v>100</v>
      </c>
      <c r="AX44" s="88"/>
      <c r="AY44" s="88"/>
      <c r="AZ44" s="88"/>
      <c r="BA44" s="88" t="s">
        <v>100</v>
      </c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27"/>
    </row>
    <row r="45" spans="1:73" s="28" customFormat="1" ht="51.75" customHeight="1" x14ac:dyDescent="0.25">
      <c r="A45" s="324"/>
      <c r="B45" s="304"/>
      <c r="C45" s="357"/>
      <c r="D45" s="329"/>
      <c r="E45" s="328"/>
      <c r="F45" s="310"/>
      <c r="G45" s="312"/>
      <c r="H45" s="359"/>
      <c r="I45" s="314"/>
      <c r="J45" s="314" t="s">
        <v>134</v>
      </c>
      <c r="K45" s="314" t="s">
        <v>250</v>
      </c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5"/>
      <c r="W45" s="108" t="s">
        <v>270</v>
      </c>
      <c r="X45" s="94">
        <v>0</v>
      </c>
      <c r="Y45" s="88">
        <v>30</v>
      </c>
      <c r="Z45" s="96" t="s">
        <v>465</v>
      </c>
      <c r="AA45" s="21">
        <v>43922</v>
      </c>
      <c r="AB45" s="21">
        <v>44012</v>
      </c>
      <c r="AC45" s="88" t="s">
        <v>265</v>
      </c>
      <c r="AD45" s="88" t="s">
        <v>99</v>
      </c>
      <c r="AE45" s="88" t="s">
        <v>100</v>
      </c>
      <c r="AF45" s="88"/>
      <c r="AG45" s="88"/>
      <c r="AH45" s="88"/>
      <c r="AI45" s="88"/>
      <c r="AJ45" s="88"/>
      <c r="AK45" s="88" t="s">
        <v>100</v>
      </c>
      <c r="AL45" s="88"/>
      <c r="AM45" s="88"/>
      <c r="AN45" s="88"/>
      <c r="AO45" s="88"/>
      <c r="AP45" s="88"/>
      <c r="AQ45" s="88"/>
      <c r="AR45" s="88"/>
      <c r="AS45" s="88"/>
      <c r="AT45" s="88" t="s">
        <v>100</v>
      </c>
      <c r="AU45" s="88" t="s">
        <v>100</v>
      </c>
      <c r="AV45" s="88"/>
      <c r="AW45" s="88" t="s">
        <v>100</v>
      </c>
      <c r="AX45" s="88" t="s">
        <v>100</v>
      </c>
      <c r="AY45" s="88" t="s">
        <v>100</v>
      </c>
      <c r="AZ45" s="88" t="s">
        <v>100</v>
      </c>
      <c r="BA45" s="88" t="s">
        <v>100</v>
      </c>
      <c r="BB45" s="88" t="s">
        <v>100</v>
      </c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27"/>
    </row>
    <row r="46" spans="1:73" s="28" customFormat="1" ht="31.5" customHeight="1" x14ac:dyDescent="0.25">
      <c r="A46" s="324"/>
      <c r="B46" s="304"/>
      <c r="C46" s="327">
        <f>+D46*30%</f>
        <v>5.3999999999999999E-2</v>
      </c>
      <c r="D46" s="328">
        <v>0.18</v>
      </c>
      <c r="E46" s="328" t="s">
        <v>272</v>
      </c>
      <c r="F46" s="310"/>
      <c r="G46" s="312"/>
      <c r="H46" s="358" t="s">
        <v>132</v>
      </c>
      <c r="I46" s="314" t="s">
        <v>273</v>
      </c>
      <c r="J46" s="314" t="s">
        <v>274</v>
      </c>
      <c r="K46" s="314" t="s">
        <v>275</v>
      </c>
      <c r="L46" s="314" t="s">
        <v>276</v>
      </c>
      <c r="M46" s="314" t="s">
        <v>277</v>
      </c>
      <c r="N46" s="314" t="s">
        <v>278</v>
      </c>
      <c r="O46" s="314" t="s">
        <v>116</v>
      </c>
      <c r="P46" s="321">
        <v>0</v>
      </c>
      <c r="Q46" s="321">
        <v>0.15</v>
      </c>
      <c r="R46" s="321">
        <v>0</v>
      </c>
      <c r="S46" s="321">
        <v>0</v>
      </c>
      <c r="T46" s="321">
        <v>0</v>
      </c>
      <c r="U46" s="321">
        <v>0.15</v>
      </c>
      <c r="V46" s="315">
        <v>460000000</v>
      </c>
      <c r="W46" s="108" t="s">
        <v>279</v>
      </c>
      <c r="X46" s="94">
        <v>0</v>
      </c>
      <c r="Y46" s="86">
        <v>0.4</v>
      </c>
      <c r="Z46" s="88" t="s">
        <v>280</v>
      </c>
      <c r="AA46" s="21">
        <v>43831</v>
      </c>
      <c r="AB46" s="21">
        <v>43921</v>
      </c>
      <c r="AC46" s="88" t="s">
        <v>317</v>
      </c>
      <c r="AD46" s="88" t="s">
        <v>282</v>
      </c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 t="s">
        <v>100</v>
      </c>
      <c r="AX46" s="88"/>
      <c r="AY46" s="88"/>
      <c r="AZ46" s="88"/>
      <c r="BA46" s="88" t="s">
        <v>100</v>
      </c>
      <c r="BB46" s="88"/>
      <c r="BC46" s="88"/>
      <c r="BD46" s="88"/>
      <c r="BE46" s="88"/>
      <c r="BF46" s="88"/>
      <c r="BG46" s="88"/>
      <c r="BH46" s="88"/>
      <c r="BI46" s="88"/>
      <c r="BJ46" s="88" t="s">
        <v>100</v>
      </c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27"/>
    </row>
    <row r="47" spans="1:73" s="28" customFormat="1" ht="31.5" customHeight="1" x14ac:dyDescent="0.25">
      <c r="A47" s="324"/>
      <c r="B47" s="304"/>
      <c r="C47" s="327"/>
      <c r="D47" s="329"/>
      <c r="E47" s="328"/>
      <c r="F47" s="310"/>
      <c r="G47" s="312"/>
      <c r="H47" s="312"/>
      <c r="I47" s="333"/>
      <c r="J47" s="333"/>
      <c r="K47" s="333"/>
      <c r="L47" s="333"/>
      <c r="M47" s="333"/>
      <c r="N47" s="333"/>
      <c r="O47" s="333"/>
      <c r="P47" s="333"/>
      <c r="Q47" s="333"/>
      <c r="R47" s="333"/>
      <c r="S47" s="333"/>
      <c r="T47" s="333"/>
      <c r="U47" s="333"/>
      <c r="V47" s="331"/>
      <c r="W47" s="108" t="s">
        <v>283</v>
      </c>
      <c r="X47" s="94">
        <v>0</v>
      </c>
      <c r="Y47" s="86">
        <v>0.4</v>
      </c>
      <c r="Z47" s="88" t="s">
        <v>284</v>
      </c>
      <c r="AA47" s="21">
        <v>43922</v>
      </c>
      <c r="AB47" s="21">
        <v>44104</v>
      </c>
      <c r="AC47" s="88" t="s">
        <v>281</v>
      </c>
      <c r="AD47" s="88" t="s">
        <v>285</v>
      </c>
      <c r="AE47" s="88"/>
      <c r="AF47" s="88"/>
      <c r="AG47" s="88"/>
      <c r="AH47" s="88"/>
      <c r="AI47" s="88"/>
      <c r="AJ47" s="88" t="s">
        <v>100</v>
      </c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 t="s">
        <v>100</v>
      </c>
      <c r="AV47" s="88" t="s">
        <v>100</v>
      </c>
      <c r="AW47" s="88"/>
      <c r="AX47" s="88"/>
      <c r="AY47" s="88"/>
      <c r="AZ47" s="88"/>
      <c r="BA47" s="88" t="s">
        <v>100</v>
      </c>
      <c r="BB47" s="88"/>
      <c r="BC47" s="88"/>
      <c r="BD47" s="88"/>
      <c r="BE47" s="88"/>
      <c r="BF47" s="88" t="s">
        <v>100</v>
      </c>
      <c r="BG47" s="88"/>
      <c r="BH47" s="88"/>
      <c r="BI47" s="88"/>
      <c r="BJ47" s="88" t="s">
        <v>100</v>
      </c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27"/>
    </row>
    <row r="48" spans="1:73" s="28" customFormat="1" ht="48" customHeight="1" x14ac:dyDescent="0.25">
      <c r="A48" s="324"/>
      <c r="B48" s="304"/>
      <c r="C48" s="327"/>
      <c r="D48" s="329"/>
      <c r="E48" s="328"/>
      <c r="F48" s="310"/>
      <c r="G48" s="312"/>
      <c r="H48" s="359"/>
      <c r="I48" s="333"/>
      <c r="J48" s="333"/>
      <c r="K48" s="333"/>
      <c r="L48" s="333"/>
      <c r="M48" s="333"/>
      <c r="N48" s="333"/>
      <c r="O48" s="333"/>
      <c r="P48" s="333"/>
      <c r="Q48" s="333"/>
      <c r="R48" s="333"/>
      <c r="S48" s="333"/>
      <c r="T48" s="333"/>
      <c r="U48" s="333"/>
      <c r="V48" s="331"/>
      <c r="W48" s="108" t="s">
        <v>286</v>
      </c>
      <c r="X48" s="94">
        <v>0</v>
      </c>
      <c r="Y48" s="86">
        <v>0.2</v>
      </c>
      <c r="Z48" s="88" t="s">
        <v>287</v>
      </c>
      <c r="AA48" s="21">
        <v>44105</v>
      </c>
      <c r="AB48" s="21">
        <v>44196</v>
      </c>
      <c r="AC48" s="88" t="s">
        <v>281</v>
      </c>
      <c r="AD48" s="88" t="s">
        <v>288</v>
      </c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 t="s">
        <v>100</v>
      </c>
      <c r="AU48" s="88"/>
      <c r="AV48" s="88"/>
      <c r="AW48" s="88"/>
      <c r="AX48" s="88"/>
      <c r="AY48" s="88"/>
      <c r="AZ48" s="88"/>
      <c r="BA48" s="88" t="s">
        <v>100</v>
      </c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27"/>
    </row>
    <row r="49" spans="1:73" s="28" customFormat="1" ht="46.5" customHeight="1" x14ac:dyDescent="0.25">
      <c r="A49" s="324"/>
      <c r="B49" s="304"/>
      <c r="C49" s="327">
        <f>+D49*30%</f>
        <v>3.3000000000000002E-2</v>
      </c>
      <c r="D49" s="328">
        <v>0.11</v>
      </c>
      <c r="E49" s="328" t="s">
        <v>289</v>
      </c>
      <c r="F49" s="310"/>
      <c r="G49" s="312"/>
      <c r="H49" s="358" t="s">
        <v>242</v>
      </c>
      <c r="I49" s="314" t="s">
        <v>290</v>
      </c>
      <c r="J49" s="314" t="s">
        <v>291</v>
      </c>
      <c r="K49" s="314" t="s">
        <v>292</v>
      </c>
      <c r="L49" s="314" t="s">
        <v>293</v>
      </c>
      <c r="M49" s="314" t="s">
        <v>294</v>
      </c>
      <c r="N49" s="314" t="s">
        <v>295</v>
      </c>
      <c r="O49" s="314" t="s">
        <v>116</v>
      </c>
      <c r="P49" s="314">
        <v>0</v>
      </c>
      <c r="Q49" s="334">
        <f>(100*0.7)+(80*0.3)</f>
        <v>94</v>
      </c>
      <c r="R49" s="334">
        <f>(100*0.7)+(80*0.3)</f>
        <v>94</v>
      </c>
      <c r="S49" s="334">
        <f>(100*0.7)+(80*0.3)</f>
        <v>94</v>
      </c>
      <c r="T49" s="334">
        <f>(100*0.7)+(80*0.3)</f>
        <v>94</v>
      </c>
      <c r="U49" s="334">
        <f>(100*0.7)+(80*0.3)</f>
        <v>94</v>
      </c>
      <c r="V49" s="315">
        <f>2900000*11.5</f>
        <v>33350000</v>
      </c>
      <c r="W49" s="108" t="s">
        <v>296</v>
      </c>
      <c r="X49" s="94">
        <v>0</v>
      </c>
      <c r="Y49" s="86">
        <v>0.05</v>
      </c>
      <c r="Z49" s="88" t="s">
        <v>297</v>
      </c>
      <c r="AA49" s="21">
        <v>43831</v>
      </c>
      <c r="AB49" s="21">
        <v>43861</v>
      </c>
      <c r="AC49" s="88" t="s">
        <v>298</v>
      </c>
      <c r="AD49" s="88" t="s">
        <v>299</v>
      </c>
      <c r="AE49" s="88" t="s">
        <v>100</v>
      </c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 t="s">
        <v>100</v>
      </c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 t="s">
        <v>100</v>
      </c>
      <c r="BI49" s="88" t="s">
        <v>143</v>
      </c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27"/>
    </row>
    <row r="50" spans="1:73" s="28" customFormat="1" ht="66" customHeight="1" x14ac:dyDescent="0.25">
      <c r="A50" s="324"/>
      <c r="B50" s="304"/>
      <c r="C50" s="327"/>
      <c r="D50" s="329"/>
      <c r="E50" s="328"/>
      <c r="F50" s="310"/>
      <c r="G50" s="312"/>
      <c r="H50" s="312"/>
      <c r="I50" s="314"/>
      <c r="J50" s="314"/>
      <c r="K50" s="314"/>
      <c r="L50" s="314"/>
      <c r="M50" s="314"/>
      <c r="N50" s="314"/>
      <c r="O50" s="314"/>
      <c r="P50" s="314"/>
      <c r="Q50" s="334"/>
      <c r="R50" s="334"/>
      <c r="S50" s="334"/>
      <c r="T50" s="334"/>
      <c r="U50" s="334"/>
      <c r="V50" s="315"/>
      <c r="W50" s="108" t="s">
        <v>300</v>
      </c>
      <c r="X50" s="94">
        <v>0</v>
      </c>
      <c r="Y50" s="86">
        <v>0.05</v>
      </c>
      <c r="Z50" s="88" t="s">
        <v>301</v>
      </c>
      <c r="AA50" s="21">
        <v>43862</v>
      </c>
      <c r="AB50" s="21">
        <v>43921</v>
      </c>
      <c r="AC50" s="88" t="s">
        <v>298</v>
      </c>
      <c r="AD50" s="88" t="s">
        <v>299</v>
      </c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 t="s">
        <v>100</v>
      </c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 t="s">
        <v>100</v>
      </c>
      <c r="BI50" s="88" t="s">
        <v>100</v>
      </c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27"/>
    </row>
    <row r="51" spans="1:73" s="28" customFormat="1" ht="53.25" customHeight="1" x14ac:dyDescent="0.25">
      <c r="A51" s="324"/>
      <c r="B51" s="304"/>
      <c r="C51" s="327"/>
      <c r="D51" s="329"/>
      <c r="E51" s="328"/>
      <c r="F51" s="310"/>
      <c r="G51" s="312"/>
      <c r="H51" s="312"/>
      <c r="I51" s="314"/>
      <c r="J51" s="314"/>
      <c r="K51" s="314"/>
      <c r="L51" s="314"/>
      <c r="M51" s="314"/>
      <c r="N51" s="314"/>
      <c r="O51" s="314"/>
      <c r="P51" s="314"/>
      <c r="Q51" s="334"/>
      <c r="R51" s="334"/>
      <c r="S51" s="334"/>
      <c r="T51" s="334"/>
      <c r="U51" s="334"/>
      <c r="V51" s="315"/>
      <c r="W51" s="108" t="s">
        <v>302</v>
      </c>
      <c r="X51" s="94">
        <v>0</v>
      </c>
      <c r="Y51" s="86">
        <v>0.15</v>
      </c>
      <c r="Z51" s="88" t="s">
        <v>303</v>
      </c>
      <c r="AA51" s="21">
        <v>43922</v>
      </c>
      <c r="AB51" s="21">
        <v>44196</v>
      </c>
      <c r="AC51" s="88" t="s">
        <v>298</v>
      </c>
      <c r="AD51" s="88" t="s">
        <v>304</v>
      </c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 t="s">
        <v>100</v>
      </c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 t="s">
        <v>100</v>
      </c>
      <c r="BI51" s="88" t="s">
        <v>100</v>
      </c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27"/>
    </row>
    <row r="52" spans="1:73" s="28" customFormat="1" ht="66" customHeight="1" x14ac:dyDescent="0.25">
      <c r="A52" s="324"/>
      <c r="B52" s="304"/>
      <c r="C52" s="327"/>
      <c r="D52" s="329"/>
      <c r="E52" s="328"/>
      <c r="F52" s="310"/>
      <c r="G52" s="312"/>
      <c r="H52" s="312"/>
      <c r="I52" s="314"/>
      <c r="J52" s="314"/>
      <c r="K52" s="314"/>
      <c r="L52" s="314"/>
      <c r="M52" s="314"/>
      <c r="N52" s="314"/>
      <c r="O52" s="314"/>
      <c r="P52" s="314"/>
      <c r="Q52" s="334"/>
      <c r="R52" s="334"/>
      <c r="S52" s="334"/>
      <c r="T52" s="334"/>
      <c r="U52" s="334"/>
      <c r="V52" s="315"/>
      <c r="W52" s="108" t="s">
        <v>305</v>
      </c>
      <c r="X52" s="94">
        <v>0</v>
      </c>
      <c r="Y52" s="86">
        <v>0.65</v>
      </c>
      <c r="Z52" s="88" t="s">
        <v>306</v>
      </c>
      <c r="AA52" s="21">
        <v>43831</v>
      </c>
      <c r="AB52" s="21">
        <v>44196</v>
      </c>
      <c r="AC52" s="88" t="s">
        <v>298</v>
      </c>
      <c r="AD52" s="88" t="s">
        <v>304</v>
      </c>
      <c r="AE52" s="88"/>
      <c r="AF52" s="88"/>
      <c r="AG52" s="88"/>
      <c r="AH52" s="88"/>
      <c r="AI52" s="88"/>
      <c r="AJ52" s="88"/>
      <c r="AK52" s="88" t="s">
        <v>100</v>
      </c>
      <c r="AL52" s="88"/>
      <c r="AM52" s="88"/>
      <c r="AN52" s="88"/>
      <c r="AO52" s="88"/>
      <c r="AP52" s="88"/>
      <c r="AQ52" s="88"/>
      <c r="AR52" s="88"/>
      <c r="AS52" s="88"/>
      <c r="AT52" s="88"/>
      <c r="AU52" s="88" t="s">
        <v>100</v>
      </c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 t="s">
        <v>100</v>
      </c>
      <c r="BI52" s="88" t="s">
        <v>100</v>
      </c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27"/>
    </row>
    <row r="53" spans="1:73" s="28" customFormat="1" ht="45" customHeight="1" thickBot="1" x14ac:dyDescent="0.3">
      <c r="A53" s="325"/>
      <c r="B53" s="305"/>
      <c r="C53" s="327"/>
      <c r="D53" s="329"/>
      <c r="E53" s="328"/>
      <c r="F53" s="311"/>
      <c r="G53" s="313"/>
      <c r="H53" s="312"/>
      <c r="I53" s="314"/>
      <c r="J53" s="314"/>
      <c r="K53" s="314"/>
      <c r="L53" s="314"/>
      <c r="M53" s="314"/>
      <c r="N53" s="314"/>
      <c r="O53" s="314"/>
      <c r="P53" s="314"/>
      <c r="Q53" s="334"/>
      <c r="R53" s="334"/>
      <c r="S53" s="334"/>
      <c r="T53" s="334"/>
      <c r="U53" s="334"/>
      <c r="V53" s="315"/>
      <c r="W53" s="108" t="s">
        <v>307</v>
      </c>
      <c r="X53" s="94">
        <v>0</v>
      </c>
      <c r="Y53" s="86">
        <v>0.1</v>
      </c>
      <c r="Z53" s="88" t="s">
        <v>308</v>
      </c>
      <c r="AA53" s="21">
        <v>44166</v>
      </c>
      <c r="AB53" s="21">
        <v>44196</v>
      </c>
      <c r="AC53" s="88" t="s">
        <v>298</v>
      </c>
      <c r="AD53" s="88" t="s">
        <v>299</v>
      </c>
      <c r="AE53" s="88"/>
      <c r="AF53" s="88"/>
      <c r="AG53" s="88"/>
      <c r="AH53" s="88"/>
      <c r="AI53" s="88"/>
      <c r="AJ53" s="88"/>
      <c r="AK53" s="88" t="s">
        <v>100</v>
      </c>
      <c r="AL53" s="88"/>
      <c r="AM53" s="88"/>
      <c r="AN53" s="88"/>
      <c r="AO53" s="88"/>
      <c r="AP53" s="88"/>
      <c r="AQ53" s="88"/>
      <c r="AR53" s="88"/>
      <c r="AS53" s="88"/>
      <c r="AT53" s="88"/>
      <c r="AU53" s="88" t="s">
        <v>100</v>
      </c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 t="s">
        <v>100</v>
      </c>
      <c r="BI53" s="88" t="s">
        <v>100</v>
      </c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27"/>
    </row>
    <row r="54" spans="1:73" s="28" customFormat="1" ht="63.75" customHeight="1" thickTop="1" x14ac:dyDescent="0.25">
      <c r="A54" s="364" t="s">
        <v>479</v>
      </c>
      <c r="B54" s="326">
        <v>0.4</v>
      </c>
      <c r="C54" s="360">
        <f>+D54*40%</f>
        <v>4.8000000000000001E-2</v>
      </c>
      <c r="D54" s="336">
        <v>0.12</v>
      </c>
      <c r="E54" s="339" t="s">
        <v>310</v>
      </c>
      <c r="F54" s="330">
        <v>1</v>
      </c>
      <c r="G54" s="340">
        <v>0.25</v>
      </c>
      <c r="H54" s="314" t="s">
        <v>132</v>
      </c>
      <c r="I54" s="347" t="s">
        <v>311</v>
      </c>
      <c r="J54" s="314" t="s">
        <v>274</v>
      </c>
      <c r="K54" s="314" t="s">
        <v>312</v>
      </c>
      <c r="L54" s="314" t="s">
        <v>313</v>
      </c>
      <c r="M54" s="314" t="s">
        <v>311</v>
      </c>
      <c r="N54" s="314" t="s">
        <v>314</v>
      </c>
      <c r="O54" s="314" t="s">
        <v>138</v>
      </c>
      <c r="P54" s="314">
        <v>1</v>
      </c>
      <c r="Q54" s="314">
        <v>3</v>
      </c>
      <c r="R54" s="314">
        <v>0</v>
      </c>
      <c r="S54" s="314">
        <v>0</v>
      </c>
      <c r="T54" s="314">
        <v>0</v>
      </c>
      <c r="U54" s="314">
        <v>3</v>
      </c>
      <c r="V54" s="315">
        <v>3720000000</v>
      </c>
      <c r="W54" s="108" t="s">
        <v>315</v>
      </c>
      <c r="X54" s="94">
        <v>0</v>
      </c>
      <c r="Y54" s="86">
        <v>0.25</v>
      </c>
      <c r="Z54" s="88" t="s">
        <v>316</v>
      </c>
      <c r="AA54" s="21">
        <v>43831</v>
      </c>
      <c r="AB54" s="21">
        <v>43921</v>
      </c>
      <c r="AC54" s="88" t="s">
        <v>317</v>
      </c>
      <c r="AD54" s="88" t="s">
        <v>318</v>
      </c>
      <c r="AE54" s="88" t="s">
        <v>100</v>
      </c>
      <c r="AF54" s="88" t="s">
        <v>100</v>
      </c>
      <c r="AG54" s="88"/>
      <c r="AH54" s="88"/>
      <c r="AI54" s="88"/>
      <c r="AJ54" s="88"/>
      <c r="AK54" s="88"/>
      <c r="AL54" s="88"/>
      <c r="AM54" s="88"/>
      <c r="AN54" s="88"/>
      <c r="AO54" s="88"/>
      <c r="AP54" s="88" t="s">
        <v>100</v>
      </c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 t="s">
        <v>100</v>
      </c>
      <c r="BB54" s="88"/>
      <c r="BC54" s="88"/>
      <c r="BD54" s="88"/>
      <c r="BE54" s="88"/>
      <c r="BF54" s="88"/>
      <c r="BG54" s="88"/>
      <c r="BH54" s="88"/>
      <c r="BI54" s="88"/>
      <c r="BJ54" s="88" t="s">
        <v>100</v>
      </c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27"/>
    </row>
    <row r="55" spans="1:73" s="28" customFormat="1" ht="72.75" customHeight="1" x14ac:dyDescent="0.25">
      <c r="A55" s="365"/>
      <c r="B55" s="304"/>
      <c r="C55" s="360"/>
      <c r="D55" s="337"/>
      <c r="E55" s="339"/>
      <c r="F55" s="310"/>
      <c r="G55" s="376"/>
      <c r="H55" s="314"/>
      <c r="I55" s="348"/>
      <c r="J55" s="333"/>
      <c r="K55" s="333"/>
      <c r="L55" s="333"/>
      <c r="M55" s="333"/>
      <c r="N55" s="333"/>
      <c r="O55" s="333"/>
      <c r="P55" s="333"/>
      <c r="Q55" s="333"/>
      <c r="R55" s="333"/>
      <c r="S55" s="333"/>
      <c r="T55" s="333"/>
      <c r="U55" s="333"/>
      <c r="V55" s="331"/>
      <c r="W55" s="108" t="s">
        <v>319</v>
      </c>
      <c r="X55" s="94">
        <v>0</v>
      </c>
      <c r="Y55" s="86">
        <v>0.5</v>
      </c>
      <c r="Z55" s="88" t="s">
        <v>320</v>
      </c>
      <c r="AA55" s="21">
        <v>43922</v>
      </c>
      <c r="AB55" s="21">
        <v>44165</v>
      </c>
      <c r="AC55" s="88" t="s">
        <v>317</v>
      </c>
      <c r="AD55" s="88" t="s">
        <v>321</v>
      </c>
      <c r="AE55" s="88"/>
      <c r="AF55" s="88"/>
      <c r="AG55" s="88"/>
      <c r="AH55" s="88"/>
      <c r="AI55" s="88"/>
      <c r="AJ55" s="88" t="s">
        <v>100</v>
      </c>
      <c r="AK55" s="88"/>
      <c r="AL55" s="88"/>
      <c r="AM55" s="88"/>
      <c r="AN55" s="88"/>
      <c r="AO55" s="88"/>
      <c r="AP55" s="88" t="s">
        <v>100</v>
      </c>
      <c r="AQ55" s="88"/>
      <c r="AR55" s="88"/>
      <c r="AS55" s="88" t="s">
        <v>100</v>
      </c>
      <c r="AT55" s="88" t="s">
        <v>100</v>
      </c>
      <c r="AU55" s="88"/>
      <c r="AV55" s="88" t="s">
        <v>100</v>
      </c>
      <c r="AW55" s="88"/>
      <c r="AX55" s="88"/>
      <c r="AY55" s="25"/>
      <c r="AZ55" s="25"/>
      <c r="BA55" s="88" t="s">
        <v>100</v>
      </c>
      <c r="BB55" s="25"/>
      <c r="BC55" s="25"/>
      <c r="BD55" s="25"/>
      <c r="BE55" s="25"/>
      <c r="BF55" s="25"/>
      <c r="BG55" s="25"/>
      <c r="BH55" s="25"/>
      <c r="BI55" s="25"/>
      <c r="BJ55" s="88" t="s">
        <v>100</v>
      </c>
      <c r="BK55" s="25"/>
      <c r="BL55" s="25"/>
      <c r="BM55" s="25"/>
      <c r="BN55" s="25"/>
      <c r="BO55" s="25"/>
      <c r="BP55" s="25"/>
      <c r="BQ55" s="25"/>
      <c r="BR55" s="25"/>
      <c r="BS55" s="25"/>
      <c r="BT55" s="88"/>
      <c r="BU55" s="27"/>
    </row>
    <row r="56" spans="1:73" s="28" customFormat="1" ht="58.5" customHeight="1" x14ac:dyDescent="0.25">
      <c r="A56" s="365"/>
      <c r="B56" s="304"/>
      <c r="C56" s="360"/>
      <c r="D56" s="338"/>
      <c r="E56" s="339"/>
      <c r="F56" s="310"/>
      <c r="G56" s="376"/>
      <c r="H56" s="314"/>
      <c r="I56" s="348"/>
      <c r="J56" s="333"/>
      <c r="K56" s="333"/>
      <c r="L56" s="333"/>
      <c r="M56" s="333"/>
      <c r="N56" s="333"/>
      <c r="O56" s="333"/>
      <c r="P56" s="333"/>
      <c r="Q56" s="333"/>
      <c r="R56" s="333"/>
      <c r="S56" s="333"/>
      <c r="T56" s="333"/>
      <c r="U56" s="333"/>
      <c r="V56" s="331"/>
      <c r="W56" s="108" t="s">
        <v>322</v>
      </c>
      <c r="X56" s="94">
        <v>0</v>
      </c>
      <c r="Y56" s="86">
        <v>0.25</v>
      </c>
      <c r="Z56" s="88" t="s">
        <v>323</v>
      </c>
      <c r="AA56" s="21">
        <v>44105</v>
      </c>
      <c r="AB56" s="21">
        <v>44196</v>
      </c>
      <c r="AC56" s="88" t="s">
        <v>317</v>
      </c>
      <c r="AD56" s="88" t="s">
        <v>324</v>
      </c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 t="s">
        <v>100</v>
      </c>
      <c r="AU56" s="88"/>
      <c r="AV56" s="88"/>
      <c r="AW56" s="88" t="s">
        <v>100</v>
      </c>
      <c r="AX56" s="88"/>
      <c r="AY56" s="25"/>
      <c r="AZ56" s="25"/>
      <c r="BA56" s="88" t="s">
        <v>100</v>
      </c>
      <c r="BB56" s="25"/>
      <c r="BC56" s="25"/>
      <c r="BD56" s="25"/>
      <c r="BE56" s="25"/>
      <c r="BF56" s="25"/>
      <c r="BG56" s="25"/>
      <c r="BH56" s="25"/>
      <c r="BI56" s="25"/>
      <c r="BJ56" s="88"/>
      <c r="BK56" s="25"/>
      <c r="BL56" s="25"/>
      <c r="BM56" s="25"/>
      <c r="BN56" s="25"/>
      <c r="BO56" s="25"/>
      <c r="BP56" s="25"/>
      <c r="BQ56" s="25"/>
      <c r="BR56" s="25"/>
      <c r="BS56" s="25"/>
      <c r="BT56" s="88"/>
      <c r="BU56" s="27"/>
    </row>
    <row r="57" spans="1:73" s="28" customFormat="1" ht="74.25" customHeight="1" x14ac:dyDescent="0.25">
      <c r="A57" s="365"/>
      <c r="B57" s="304"/>
      <c r="C57" s="360">
        <f>+D57*40%</f>
        <v>4.8000000000000001E-2</v>
      </c>
      <c r="D57" s="336">
        <v>0.12</v>
      </c>
      <c r="E57" s="339" t="s">
        <v>325</v>
      </c>
      <c r="F57" s="310"/>
      <c r="G57" s="376"/>
      <c r="H57" s="314" t="s">
        <v>326</v>
      </c>
      <c r="I57" s="347" t="s">
        <v>327</v>
      </c>
      <c r="J57" s="314" t="s">
        <v>274</v>
      </c>
      <c r="K57" s="314" t="s">
        <v>328</v>
      </c>
      <c r="L57" s="314" t="s">
        <v>313</v>
      </c>
      <c r="M57" s="314" t="s">
        <v>327</v>
      </c>
      <c r="N57" s="314" t="s">
        <v>329</v>
      </c>
      <c r="O57" s="314" t="s">
        <v>138</v>
      </c>
      <c r="P57" s="314">
        <v>2</v>
      </c>
      <c r="Q57" s="314">
        <v>3</v>
      </c>
      <c r="R57" s="314">
        <v>0</v>
      </c>
      <c r="S57" s="314">
        <v>0</v>
      </c>
      <c r="T57" s="314">
        <v>3</v>
      </c>
      <c r="U57" s="314">
        <v>3</v>
      </c>
      <c r="V57" s="315">
        <f>SUM(X57:X59)</f>
        <v>0</v>
      </c>
      <c r="W57" s="108" t="s">
        <v>330</v>
      </c>
      <c r="X57" s="94">
        <v>0</v>
      </c>
      <c r="Y57" s="86">
        <v>0.35</v>
      </c>
      <c r="Z57" s="88" t="s">
        <v>331</v>
      </c>
      <c r="AA57" s="21">
        <v>43831</v>
      </c>
      <c r="AB57" s="21">
        <v>43921</v>
      </c>
      <c r="AC57" s="88" t="s">
        <v>332</v>
      </c>
      <c r="AD57" s="88" t="s">
        <v>333</v>
      </c>
      <c r="AE57" s="88"/>
      <c r="AF57" s="88" t="s">
        <v>100</v>
      </c>
      <c r="AG57" s="88"/>
      <c r="AH57" s="88"/>
      <c r="AI57" s="88"/>
      <c r="AJ57" s="88" t="s">
        <v>100</v>
      </c>
      <c r="AK57" s="88"/>
      <c r="AL57" s="88"/>
      <c r="AM57" s="88"/>
      <c r="AN57" s="88"/>
      <c r="AO57" s="88"/>
      <c r="AP57" s="88" t="s">
        <v>100</v>
      </c>
      <c r="AQ57" s="88"/>
      <c r="AR57" s="88"/>
      <c r="AS57" s="88"/>
      <c r="AT57" s="88"/>
      <c r="AU57" s="88"/>
      <c r="AV57" s="88"/>
      <c r="AW57" s="88"/>
      <c r="AX57" s="88"/>
      <c r="AY57" s="25"/>
      <c r="AZ57" s="25"/>
      <c r="BA57" s="88" t="s">
        <v>100</v>
      </c>
      <c r="BB57" s="25"/>
      <c r="BC57" s="25"/>
      <c r="BD57" s="25"/>
      <c r="BE57" s="25"/>
      <c r="BF57" s="25"/>
      <c r="BG57" s="25"/>
      <c r="BH57" s="25"/>
      <c r="BI57" s="25"/>
      <c r="BJ57" s="88" t="s">
        <v>100</v>
      </c>
      <c r="BK57" s="25"/>
      <c r="BL57" s="25"/>
      <c r="BM57" s="25"/>
      <c r="BN57" s="25"/>
      <c r="BO57" s="25"/>
      <c r="BP57" s="25"/>
      <c r="BQ57" s="25"/>
      <c r="BR57" s="25"/>
      <c r="BS57" s="25"/>
      <c r="BT57" s="88"/>
      <c r="BU57" s="27"/>
    </row>
    <row r="58" spans="1:73" s="28" customFormat="1" ht="64.5" customHeight="1" x14ac:dyDescent="0.25">
      <c r="A58" s="365"/>
      <c r="B58" s="304"/>
      <c r="C58" s="360"/>
      <c r="D58" s="337"/>
      <c r="E58" s="339"/>
      <c r="F58" s="310"/>
      <c r="G58" s="376"/>
      <c r="H58" s="314"/>
      <c r="I58" s="348"/>
      <c r="J58" s="333"/>
      <c r="K58" s="333"/>
      <c r="L58" s="333"/>
      <c r="M58" s="333"/>
      <c r="N58" s="333"/>
      <c r="O58" s="333"/>
      <c r="P58" s="333"/>
      <c r="Q58" s="333"/>
      <c r="R58" s="333"/>
      <c r="S58" s="333"/>
      <c r="T58" s="333"/>
      <c r="U58" s="333"/>
      <c r="V58" s="331"/>
      <c r="W58" s="108" t="s">
        <v>315</v>
      </c>
      <c r="X58" s="94">
        <v>0</v>
      </c>
      <c r="Y58" s="86">
        <v>0.35</v>
      </c>
      <c r="Z58" s="88" t="s">
        <v>316</v>
      </c>
      <c r="AA58" s="21">
        <v>43922</v>
      </c>
      <c r="AB58" s="21">
        <v>44012</v>
      </c>
      <c r="AC58" s="88" t="s">
        <v>332</v>
      </c>
      <c r="AD58" s="88" t="s">
        <v>334</v>
      </c>
      <c r="AE58" s="88" t="s">
        <v>100</v>
      </c>
      <c r="AF58" s="88" t="s">
        <v>100</v>
      </c>
      <c r="AG58" s="88"/>
      <c r="AH58" s="88"/>
      <c r="AI58" s="88"/>
      <c r="AJ58" s="88" t="s">
        <v>100</v>
      </c>
      <c r="AK58" s="88"/>
      <c r="AL58" s="88"/>
      <c r="AM58" s="88"/>
      <c r="AN58" s="88"/>
      <c r="AO58" s="88"/>
      <c r="AP58" s="88" t="s">
        <v>100</v>
      </c>
      <c r="AQ58" s="88"/>
      <c r="AR58" s="88"/>
      <c r="AS58" s="88" t="s">
        <v>100</v>
      </c>
      <c r="AT58" s="88"/>
      <c r="AU58" s="88"/>
      <c r="AV58" s="88"/>
      <c r="AW58" s="88"/>
      <c r="AX58" s="88"/>
      <c r="AY58" s="25"/>
      <c r="AZ58" s="25"/>
      <c r="BA58" s="88" t="s">
        <v>100</v>
      </c>
      <c r="BB58" s="25"/>
      <c r="BC58" s="25"/>
      <c r="BD58" s="25"/>
      <c r="BE58" s="25"/>
      <c r="BF58" s="25"/>
      <c r="BG58" s="25"/>
      <c r="BH58" s="25"/>
      <c r="BI58" s="25"/>
      <c r="BJ58" s="88" t="s">
        <v>100</v>
      </c>
      <c r="BK58" s="25"/>
      <c r="BL58" s="25"/>
      <c r="BM58" s="25"/>
      <c r="BN58" s="25"/>
      <c r="BO58" s="25"/>
      <c r="BP58" s="25"/>
      <c r="BQ58" s="25"/>
      <c r="BR58" s="25"/>
      <c r="BS58" s="25"/>
      <c r="BT58" s="88"/>
      <c r="BU58" s="27"/>
    </row>
    <row r="59" spans="1:73" s="28" customFormat="1" ht="56.25" customHeight="1" x14ac:dyDescent="0.25">
      <c r="A59" s="365"/>
      <c r="B59" s="304"/>
      <c r="C59" s="360"/>
      <c r="D59" s="338"/>
      <c r="E59" s="339"/>
      <c r="F59" s="310"/>
      <c r="G59" s="376"/>
      <c r="H59" s="314"/>
      <c r="I59" s="348"/>
      <c r="J59" s="333"/>
      <c r="K59" s="333"/>
      <c r="L59" s="333"/>
      <c r="M59" s="333"/>
      <c r="N59" s="333"/>
      <c r="O59" s="333"/>
      <c r="P59" s="333"/>
      <c r="Q59" s="333"/>
      <c r="R59" s="333"/>
      <c r="S59" s="333"/>
      <c r="T59" s="333"/>
      <c r="U59" s="333"/>
      <c r="V59" s="331"/>
      <c r="W59" s="108" t="s">
        <v>335</v>
      </c>
      <c r="X59" s="94">
        <v>0</v>
      </c>
      <c r="Y59" s="86">
        <v>0.3</v>
      </c>
      <c r="Z59" s="88" t="s">
        <v>320</v>
      </c>
      <c r="AA59" s="21">
        <v>44013</v>
      </c>
      <c r="AB59" s="21">
        <v>44196</v>
      </c>
      <c r="AC59" s="88" t="s">
        <v>332</v>
      </c>
      <c r="AD59" s="88" t="s">
        <v>321</v>
      </c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25"/>
      <c r="AZ59" s="25"/>
      <c r="BA59" s="88"/>
      <c r="BB59" s="25"/>
      <c r="BC59" s="25"/>
      <c r="BD59" s="25"/>
      <c r="BE59" s="25"/>
      <c r="BF59" s="25"/>
      <c r="BG59" s="25"/>
      <c r="BH59" s="25"/>
      <c r="BI59" s="25"/>
      <c r="BJ59" s="88"/>
      <c r="BK59" s="25"/>
      <c r="BL59" s="25"/>
      <c r="BM59" s="25"/>
      <c r="BN59" s="25"/>
      <c r="BO59" s="25"/>
      <c r="BP59" s="25"/>
      <c r="BQ59" s="25"/>
      <c r="BR59" s="25"/>
      <c r="BS59" s="25"/>
      <c r="BT59" s="88"/>
      <c r="BU59" s="27"/>
    </row>
    <row r="60" spans="1:73" s="28" customFormat="1" ht="72.75" customHeight="1" x14ac:dyDescent="0.25">
      <c r="A60" s="365"/>
      <c r="B60" s="304"/>
      <c r="C60" s="360">
        <f>+D60*40%</f>
        <v>4.8000000000000001E-2</v>
      </c>
      <c r="D60" s="336">
        <v>0.12</v>
      </c>
      <c r="E60" s="339" t="s">
        <v>336</v>
      </c>
      <c r="F60" s="310"/>
      <c r="G60" s="376"/>
      <c r="H60" s="361" t="s">
        <v>132</v>
      </c>
      <c r="I60" s="347" t="s">
        <v>339</v>
      </c>
      <c r="J60" s="314" t="s">
        <v>274</v>
      </c>
      <c r="K60" s="314" t="s">
        <v>274</v>
      </c>
      <c r="L60" s="314" t="s">
        <v>338</v>
      </c>
      <c r="M60" s="314" t="s">
        <v>339</v>
      </c>
      <c r="N60" s="314" t="s">
        <v>340</v>
      </c>
      <c r="O60" s="314" t="s">
        <v>138</v>
      </c>
      <c r="P60" s="314">
        <v>6</v>
      </c>
      <c r="Q60" s="314">
        <v>10</v>
      </c>
      <c r="R60" s="314">
        <v>0</v>
      </c>
      <c r="S60" s="314">
        <v>0</v>
      </c>
      <c r="T60" s="314">
        <v>0</v>
      </c>
      <c r="U60" s="314">
        <v>10</v>
      </c>
      <c r="V60" s="315">
        <v>125000000</v>
      </c>
      <c r="W60" s="108" t="s">
        <v>341</v>
      </c>
      <c r="X60" s="94">
        <v>0</v>
      </c>
      <c r="Y60" s="86">
        <v>0.8</v>
      </c>
      <c r="Z60" s="88" t="s">
        <v>320</v>
      </c>
      <c r="AA60" s="21">
        <v>43831</v>
      </c>
      <c r="AB60" s="21">
        <v>44196</v>
      </c>
      <c r="AC60" s="88" t="s">
        <v>317</v>
      </c>
      <c r="AD60" s="88" t="s">
        <v>321</v>
      </c>
      <c r="AE60" s="88"/>
      <c r="AF60" s="88"/>
      <c r="AG60" s="88"/>
      <c r="AH60" s="88"/>
      <c r="AI60" s="88"/>
      <c r="AJ60" s="88" t="s">
        <v>100</v>
      </c>
      <c r="AK60" s="88"/>
      <c r="AL60" s="88"/>
      <c r="AM60" s="88"/>
      <c r="AN60" s="88"/>
      <c r="AO60" s="88"/>
      <c r="AP60" s="88" t="s">
        <v>100</v>
      </c>
      <c r="AQ60" s="88"/>
      <c r="AR60" s="88"/>
      <c r="AS60" s="88" t="s">
        <v>100</v>
      </c>
      <c r="AT60" s="88" t="s">
        <v>100</v>
      </c>
      <c r="AU60" s="88"/>
      <c r="AV60" s="88"/>
      <c r="AW60" s="88"/>
      <c r="AX60" s="88"/>
      <c r="AY60" s="25"/>
      <c r="AZ60" s="25"/>
      <c r="BA60" s="88" t="s">
        <v>100</v>
      </c>
      <c r="BB60" s="25"/>
      <c r="BC60" s="25"/>
      <c r="BD60" s="25"/>
      <c r="BE60" s="25"/>
      <c r="BF60" s="25"/>
      <c r="BG60" s="25"/>
      <c r="BH60" s="25"/>
      <c r="BI60" s="25"/>
      <c r="BJ60" s="88" t="s">
        <v>100</v>
      </c>
      <c r="BK60" s="25"/>
      <c r="BL60" s="25"/>
      <c r="BM60" s="25"/>
      <c r="BN60" s="25"/>
      <c r="BO60" s="25"/>
      <c r="BP60" s="25"/>
      <c r="BQ60" s="25"/>
      <c r="BR60" s="25"/>
      <c r="BS60" s="25"/>
      <c r="BT60" s="88"/>
      <c r="BU60" s="27"/>
    </row>
    <row r="61" spans="1:73" s="28" customFormat="1" ht="60" customHeight="1" x14ac:dyDescent="0.25">
      <c r="A61" s="365"/>
      <c r="B61" s="304"/>
      <c r="C61" s="360"/>
      <c r="D61" s="338"/>
      <c r="E61" s="339"/>
      <c r="F61" s="310"/>
      <c r="G61" s="376"/>
      <c r="H61" s="362"/>
      <c r="I61" s="348"/>
      <c r="J61" s="333"/>
      <c r="K61" s="333"/>
      <c r="L61" s="333"/>
      <c r="M61" s="314"/>
      <c r="N61" s="314"/>
      <c r="O61" s="333"/>
      <c r="P61" s="333"/>
      <c r="Q61" s="333"/>
      <c r="R61" s="333"/>
      <c r="S61" s="333"/>
      <c r="T61" s="333"/>
      <c r="U61" s="333"/>
      <c r="V61" s="331"/>
      <c r="W61" s="108" t="s">
        <v>322</v>
      </c>
      <c r="X61" s="94">
        <v>0</v>
      </c>
      <c r="Y61" s="86">
        <v>0.2</v>
      </c>
      <c r="Z61" s="88" t="s">
        <v>342</v>
      </c>
      <c r="AA61" s="21">
        <v>44105</v>
      </c>
      <c r="AB61" s="21">
        <v>44196</v>
      </c>
      <c r="AC61" s="88" t="s">
        <v>317</v>
      </c>
      <c r="AD61" s="88" t="s">
        <v>324</v>
      </c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 t="s">
        <v>100</v>
      </c>
      <c r="AT61" s="88" t="s">
        <v>100</v>
      </c>
      <c r="AU61" s="88"/>
      <c r="AV61" s="88" t="s">
        <v>100</v>
      </c>
      <c r="AW61" s="88"/>
      <c r="AX61" s="88"/>
      <c r="AY61" s="25"/>
      <c r="AZ61" s="25"/>
      <c r="BA61" s="88" t="s">
        <v>100</v>
      </c>
      <c r="BB61" s="25"/>
      <c r="BC61" s="25"/>
      <c r="BD61" s="25"/>
      <c r="BE61" s="25"/>
      <c r="BF61" s="25"/>
      <c r="BG61" s="25"/>
      <c r="BH61" s="25"/>
      <c r="BI61" s="25"/>
      <c r="BJ61" s="88"/>
      <c r="BK61" s="25"/>
      <c r="BL61" s="25"/>
      <c r="BM61" s="25"/>
      <c r="BN61" s="25"/>
      <c r="BO61" s="25"/>
      <c r="BP61" s="25"/>
      <c r="BQ61" s="25"/>
      <c r="BR61" s="25"/>
      <c r="BS61" s="25"/>
      <c r="BT61" s="88"/>
      <c r="BU61" s="27"/>
    </row>
    <row r="62" spans="1:73" s="28" customFormat="1" ht="64.5" customHeight="1" x14ac:dyDescent="0.25">
      <c r="A62" s="365"/>
      <c r="B62" s="304"/>
      <c r="C62" s="327">
        <f>+D62*40%</f>
        <v>4.8000000000000001E-2</v>
      </c>
      <c r="D62" s="336">
        <v>0.12</v>
      </c>
      <c r="E62" s="339" t="s">
        <v>343</v>
      </c>
      <c r="F62" s="310"/>
      <c r="G62" s="376"/>
      <c r="H62" s="314" t="s">
        <v>177</v>
      </c>
      <c r="I62" s="347" t="s">
        <v>344</v>
      </c>
      <c r="J62" s="314" t="s">
        <v>274</v>
      </c>
      <c r="K62" s="314" t="s">
        <v>345</v>
      </c>
      <c r="L62" s="314" t="s">
        <v>276</v>
      </c>
      <c r="M62" s="314" t="s">
        <v>344</v>
      </c>
      <c r="N62" s="314" t="s">
        <v>346</v>
      </c>
      <c r="O62" s="314" t="s">
        <v>138</v>
      </c>
      <c r="P62" s="314">
        <v>3</v>
      </c>
      <c r="Q62" s="314">
        <v>3</v>
      </c>
      <c r="R62" s="314">
        <v>0</v>
      </c>
      <c r="S62" s="314">
        <v>0</v>
      </c>
      <c r="T62" s="314">
        <v>0</v>
      </c>
      <c r="U62" s="314">
        <v>3</v>
      </c>
      <c r="V62" s="315">
        <f>X62</f>
        <v>0</v>
      </c>
      <c r="W62" s="108" t="s">
        <v>347</v>
      </c>
      <c r="X62" s="94">
        <v>0</v>
      </c>
      <c r="Y62" s="86">
        <v>0.25</v>
      </c>
      <c r="Z62" s="88" t="s">
        <v>348</v>
      </c>
      <c r="AA62" s="21">
        <v>43831</v>
      </c>
      <c r="AB62" s="21">
        <v>43921</v>
      </c>
      <c r="AC62" s="88" t="s">
        <v>317</v>
      </c>
      <c r="AD62" s="88" t="s">
        <v>318</v>
      </c>
      <c r="AE62" s="88" t="s">
        <v>100</v>
      </c>
      <c r="AF62" s="88" t="s">
        <v>100</v>
      </c>
      <c r="AG62" s="88"/>
      <c r="AH62" s="88"/>
      <c r="AI62" s="88"/>
      <c r="AJ62" s="88" t="s">
        <v>100</v>
      </c>
      <c r="AK62" s="88"/>
      <c r="AL62" s="88"/>
      <c r="AM62" s="88"/>
      <c r="AN62" s="88"/>
      <c r="AO62" s="88"/>
      <c r="AP62" s="88" t="s">
        <v>100</v>
      </c>
      <c r="AQ62" s="88"/>
      <c r="AR62" s="88"/>
      <c r="AS62" s="88"/>
      <c r="AT62" s="88"/>
      <c r="AU62" s="88"/>
      <c r="AV62" s="88"/>
      <c r="AW62" s="88"/>
      <c r="AX62" s="88"/>
      <c r="AY62" s="25"/>
      <c r="AZ62" s="25"/>
      <c r="BA62" s="88" t="s">
        <v>100</v>
      </c>
      <c r="BB62" s="25"/>
      <c r="BC62" s="25"/>
      <c r="BD62" s="25"/>
      <c r="BE62" s="25"/>
      <c r="BF62" s="25"/>
      <c r="BG62" s="25"/>
      <c r="BH62" s="25"/>
      <c r="BI62" s="25"/>
      <c r="BJ62" s="88" t="s">
        <v>100</v>
      </c>
      <c r="BK62" s="25"/>
      <c r="BL62" s="25"/>
      <c r="BM62" s="25"/>
      <c r="BN62" s="25"/>
      <c r="BO62" s="25"/>
      <c r="BP62" s="25"/>
      <c r="BQ62" s="25"/>
      <c r="BR62" s="25"/>
      <c r="BS62" s="25"/>
      <c r="BT62" s="88"/>
      <c r="BU62" s="27"/>
    </row>
    <row r="63" spans="1:73" s="28" customFormat="1" ht="67.5" customHeight="1" x14ac:dyDescent="0.25">
      <c r="A63" s="365"/>
      <c r="B63" s="304"/>
      <c r="C63" s="327"/>
      <c r="D63" s="337"/>
      <c r="E63" s="339"/>
      <c r="F63" s="310"/>
      <c r="G63" s="376"/>
      <c r="H63" s="314"/>
      <c r="I63" s="348"/>
      <c r="J63" s="333"/>
      <c r="K63" s="333"/>
      <c r="L63" s="333"/>
      <c r="M63" s="333"/>
      <c r="N63" s="333"/>
      <c r="O63" s="333"/>
      <c r="P63" s="333"/>
      <c r="Q63" s="333"/>
      <c r="R63" s="333"/>
      <c r="S63" s="333"/>
      <c r="T63" s="333"/>
      <c r="U63" s="333"/>
      <c r="V63" s="331"/>
      <c r="W63" s="108" t="s">
        <v>349</v>
      </c>
      <c r="X63" s="94">
        <v>0</v>
      </c>
      <c r="Y63" s="86">
        <v>0.5</v>
      </c>
      <c r="Z63" s="88" t="s">
        <v>350</v>
      </c>
      <c r="AA63" s="21">
        <v>43922</v>
      </c>
      <c r="AB63" s="21">
        <v>44104</v>
      </c>
      <c r="AC63" s="88" t="s">
        <v>317</v>
      </c>
      <c r="AD63" s="88" t="s">
        <v>351</v>
      </c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 t="s">
        <v>100</v>
      </c>
      <c r="AQ63" s="88"/>
      <c r="AR63" s="88"/>
      <c r="AS63" s="88" t="s">
        <v>100</v>
      </c>
      <c r="AT63" s="88" t="s">
        <v>100</v>
      </c>
      <c r="AU63" s="88"/>
      <c r="AV63" s="88" t="s">
        <v>100</v>
      </c>
      <c r="AW63" s="88"/>
      <c r="AX63" s="88"/>
      <c r="AY63" s="25"/>
      <c r="AZ63" s="25"/>
      <c r="BA63" s="88" t="s">
        <v>100</v>
      </c>
      <c r="BB63" s="25"/>
      <c r="BC63" s="25"/>
      <c r="BD63" s="25"/>
      <c r="BE63" s="25"/>
      <c r="BF63" s="25"/>
      <c r="BG63" s="25"/>
      <c r="BH63" s="25"/>
      <c r="BI63" s="25"/>
      <c r="BJ63" s="88"/>
      <c r="BK63" s="25"/>
      <c r="BL63" s="25"/>
      <c r="BM63" s="25"/>
      <c r="BN63" s="25"/>
      <c r="BO63" s="25"/>
      <c r="BP63" s="25"/>
      <c r="BQ63" s="25"/>
      <c r="BR63" s="25"/>
      <c r="BS63" s="25"/>
      <c r="BT63" s="88"/>
      <c r="BU63" s="27"/>
    </row>
    <row r="64" spans="1:73" s="28" customFormat="1" ht="79.5" customHeight="1" x14ac:dyDescent="0.25">
      <c r="A64" s="365"/>
      <c r="B64" s="304"/>
      <c r="C64" s="327"/>
      <c r="D64" s="338"/>
      <c r="E64" s="339"/>
      <c r="F64" s="310"/>
      <c r="G64" s="376"/>
      <c r="H64" s="314"/>
      <c r="I64" s="348"/>
      <c r="J64" s="333"/>
      <c r="K64" s="333"/>
      <c r="L64" s="333"/>
      <c r="M64" s="333"/>
      <c r="N64" s="333"/>
      <c r="O64" s="333"/>
      <c r="P64" s="333"/>
      <c r="Q64" s="333"/>
      <c r="R64" s="333"/>
      <c r="S64" s="333"/>
      <c r="T64" s="333"/>
      <c r="U64" s="333"/>
      <c r="V64" s="331"/>
      <c r="W64" s="108" t="s">
        <v>352</v>
      </c>
      <c r="X64" s="94">
        <v>0</v>
      </c>
      <c r="Y64" s="86">
        <v>0.25</v>
      </c>
      <c r="Z64" s="88" t="s">
        <v>353</v>
      </c>
      <c r="AA64" s="21">
        <v>44105</v>
      </c>
      <c r="AB64" s="21">
        <v>44196</v>
      </c>
      <c r="AC64" s="88" t="s">
        <v>317</v>
      </c>
      <c r="AD64" s="88" t="s">
        <v>324</v>
      </c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 t="s">
        <v>100</v>
      </c>
      <c r="AT64" s="88" t="s">
        <v>100</v>
      </c>
      <c r="AU64" s="88"/>
      <c r="AV64" s="88" t="s">
        <v>100</v>
      </c>
      <c r="AW64" s="88" t="s">
        <v>100</v>
      </c>
      <c r="AX64" s="88"/>
      <c r="AY64" s="25"/>
      <c r="AZ64" s="25"/>
      <c r="BA64" s="88" t="s">
        <v>100</v>
      </c>
      <c r="BB64" s="25"/>
      <c r="BC64" s="25"/>
      <c r="BD64" s="25"/>
      <c r="BE64" s="25"/>
      <c r="BF64" s="25"/>
      <c r="BG64" s="25"/>
      <c r="BH64" s="25"/>
      <c r="BI64" s="25"/>
      <c r="BJ64" s="88"/>
      <c r="BK64" s="25"/>
      <c r="BL64" s="25"/>
      <c r="BM64" s="25"/>
      <c r="BN64" s="25"/>
      <c r="BO64" s="25"/>
      <c r="BP64" s="25"/>
      <c r="BQ64" s="25"/>
      <c r="BR64" s="25"/>
      <c r="BS64" s="25"/>
      <c r="BT64" s="88"/>
      <c r="BU64" s="27"/>
    </row>
    <row r="65" spans="1:73" s="28" customFormat="1" ht="128.25" customHeight="1" x14ac:dyDescent="0.25">
      <c r="A65" s="365"/>
      <c r="B65" s="304"/>
      <c r="C65" s="360">
        <f>+D65*40%</f>
        <v>4.8000000000000001E-2</v>
      </c>
      <c r="D65" s="336">
        <v>0.12</v>
      </c>
      <c r="E65" s="339" t="s">
        <v>354</v>
      </c>
      <c r="F65" s="310"/>
      <c r="G65" s="376"/>
      <c r="H65" s="362" t="s">
        <v>132</v>
      </c>
      <c r="I65" s="347" t="s">
        <v>355</v>
      </c>
      <c r="J65" s="314" t="s">
        <v>274</v>
      </c>
      <c r="K65" s="314" t="s">
        <v>356</v>
      </c>
      <c r="L65" s="314" t="s">
        <v>357</v>
      </c>
      <c r="M65" s="314" t="s">
        <v>358</v>
      </c>
      <c r="N65" s="314" t="s">
        <v>359</v>
      </c>
      <c r="O65" s="314" t="s">
        <v>138</v>
      </c>
      <c r="P65" s="314">
        <v>220</v>
      </c>
      <c r="Q65" s="314">
        <v>150</v>
      </c>
      <c r="R65" s="314">
        <v>10</v>
      </c>
      <c r="S65" s="314">
        <v>20</v>
      </c>
      <c r="T65" s="314">
        <v>70</v>
      </c>
      <c r="U65" s="314">
        <v>150</v>
      </c>
      <c r="V65" s="315" t="s">
        <v>360</v>
      </c>
      <c r="W65" s="88" t="s">
        <v>361</v>
      </c>
      <c r="X65" s="94">
        <v>0</v>
      </c>
      <c r="Y65" s="86">
        <v>0.3</v>
      </c>
      <c r="Z65" s="88" t="s">
        <v>362</v>
      </c>
      <c r="AA65" s="21">
        <v>43850</v>
      </c>
      <c r="AB65" s="21">
        <v>44153</v>
      </c>
      <c r="AC65" s="88" t="s">
        <v>363</v>
      </c>
      <c r="AD65" s="88" t="s">
        <v>318</v>
      </c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88"/>
      <c r="BU65" s="27"/>
    </row>
    <row r="66" spans="1:73" s="28" customFormat="1" ht="76.5" customHeight="1" thickBot="1" x14ac:dyDescent="0.3">
      <c r="A66" s="365"/>
      <c r="B66" s="304"/>
      <c r="C66" s="360"/>
      <c r="D66" s="338"/>
      <c r="E66" s="339"/>
      <c r="F66" s="310"/>
      <c r="G66" s="376"/>
      <c r="H66" s="363"/>
      <c r="I66" s="347"/>
      <c r="J66" s="333"/>
      <c r="K66" s="333"/>
      <c r="L66" s="333"/>
      <c r="M66" s="333"/>
      <c r="N66" s="333"/>
      <c r="O66" s="333"/>
      <c r="P66" s="333"/>
      <c r="Q66" s="333"/>
      <c r="R66" s="333"/>
      <c r="S66" s="333"/>
      <c r="T66" s="333"/>
      <c r="U66" s="333"/>
      <c r="V66" s="331"/>
      <c r="W66" s="88" t="s">
        <v>364</v>
      </c>
      <c r="X66" s="94">
        <v>0</v>
      </c>
      <c r="Y66" s="86" t="s">
        <v>366</v>
      </c>
      <c r="Z66" s="88" t="s">
        <v>367</v>
      </c>
      <c r="AA66" s="21">
        <v>43833</v>
      </c>
      <c r="AB66" s="21">
        <v>44169</v>
      </c>
      <c r="AC66" s="88" t="s">
        <v>363</v>
      </c>
      <c r="AD66" s="88" t="s">
        <v>351</v>
      </c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88"/>
      <c r="BU66" s="27"/>
    </row>
    <row r="67" spans="1:73" s="28" customFormat="1" ht="72.75" customHeight="1" x14ac:dyDescent="0.25">
      <c r="A67" s="365"/>
      <c r="B67" s="304"/>
      <c r="C67" s="355">
        <f>+D67*40%</f>
        <v>4.0000000000000008E-2</v>
      </c>
      <c r="D67" s="336">
        <v>0.1</v>
      </c>
      <c r="E67" s="339" t="s">
        <v>368</v>
      </c>
      <c r="F67" s="310"/>
      <c r="G67" s="376"/>
      <c r="H67" s="359" t="s">
        <v>242</v>
      </c>
      <c r="I67" s="314" t="s">
        <v>369</v>
      </c>
      <c r="J67" s="314" t="s">
        <v>370</v>
      </c>
      <c r="K67" s="314" t="s">
        <v>292</v>
      </c>
      <c r="L67" s="314" t="s">
        <v>371</v>
      </c>
      <c r="M67" s="314" t="s">
        <v>372</v>
      </c>
      <c r="N67" s="314" t="s">
        <v>373</v>
      </c>
      <c r="O67" s="314" t="s">
        <v>138</v>
      </c>
      <c r="P67" s="314">
        <v>0</v>
      </c>
      <c r="Q67" s="314">
        <v>1</v>
      </c>
      <c r="R67" s="314">
        <v>0</v>
      </c>
      <c r="S67" s="314">
        <v>0</v>
      </c>
      <c r="T67" s="314">
        <v>0</v>
      </c>
      <c r="U67" s="314">
        <v>1</v>
      </c>
      <c r="V67" s="315">
        <v>41600000</v>
      </c>
      <c r="W67" s="88" t="s">
        <v>374</v>
      </c>
      <c r="X67" s="94">
        <v>0</v>
      </c>
      <c r="Y67" s="86">
        <v>0.4</v>
      </c>
      <c r="Z67" s="88" t="s">
        <v>375</v>
      </c>
      <c r="AA67" s="21">
        <v>43877</v>
      </c>
      <c r="AB67" s="21">
        <v>44074</v>
      </c>
      <c r="AC67" s="88" t="s">
        <v>376</v>
      </c>
      <c r="AD67" s="88" t="s">
        <v>377</v>
      </c>
      <c r="AE67" s="88"/>
      <c r="AF67" s="88"/>
      <c r="AG67" s="88"/>
      <c r="AH67" s="88"/>
      <c r="AI67" s="88"/>
      <c r="AJ67" s="88"/>
      <c r="AK67" s="26" t="s">
        <v>100</v>
      </c>
      <c r="AL67" s="26" t="s">
        <v>100</v>
      </c>
      <c r="AM67" s="26" t="s">
        <v>100</v>
      </c>
      <c r="AN67" s="88"/>
      <c r="AO67" s="88"/>
      <c r="AP67" s="88"/>
      <c r="AQ67" s="88"/>
      <c r="AR67" s="88"/>
      <c r="AS67" s="26" t="s">
        <v>100</v>
      </c>
      <c r="AT67" s="26"/>
      <c r="AU67" s="88"/>
      <c r="AV67" s="26" t="s">
        <v>100</v>
      </c>
      <c r="AW67" s="88" t="s">
        <v>100</v>
      </c>
      <c r="AX67" s="88"/>
      <c r="AY67" s="26" t="s">
        <v>100</v>
      </c>
      <c r="AZ67" s="26" t="s">
        <v>100</v>
      </c>
      <c r="BA67" s="26" t="s">
        <v>100</v>
      </c>
      <c r="BB67" s="26"/>
      <c r="BC67" s="26"/>
      <c r="BD67" s="26"/>
      <c r="BE67" s="26"/>
      <c r="BF67" s="26" t="s">
        <v>100</v>
      </c>
      <c r="BG67" s="26"/>
      <c r="BH67" s="26"/>
      <c r="BI67" s="26"/>
      <c r="BJ67" s="26" t="s">
        <v>100</v>
      </c>
      <c r="BK67" s="26"/>
      <c r="BL67" s="26"/>
      <c r="BM67" s="26"/>
      <c r="BN67" s="26"/>
      <c r="BO67" s="26"/>
      <c r="BP67" s="26"/>
      <c r="BQ67" s="26" t="s">
        <v>100</v>
      </c>
      <c r="BR67" s="26" t="s">
        <v>100</v>
      </c>
      <c r="BS67" s="26" t="s">
        <v>100</v>
      </c>
      <c r="BT67" s="88"/>
      <c r="BU67" s="27"/>
    </row>
    <row r="68" spans="1:73" s="28" customFormat="1" ht="76.5" customHeight="1" x14ac:dyDescent="0.25">
      <c r="A68" s="365"/>
      <c r="B68" s="304"/>
      <c r="C68" s="356"/>
      <c r="D68" s="337"/>
      <c r="E68" s="339"/>
      <c r="F68" s="310"/>
      <c r="G68" s="376"/>
      <c r="H68" s="314"/>
      <c r="I68" s="314"/>
      <c r="J68" s="314"/>
      <c r="K68" s="314"/>
      <c r="L68" s="314"/>
      <c r="M68" s="314"/>
      <c r="N68" s="314"/>
      <c r="O68" s="314"/>
      <c r="P68" s="314"/>
      <c r="Q68" s="314"/>
      <c r="R68" s="314"/>
      <c r="S68" s="314"/>
      <c r="T68" s="314"/>
      <c r="U68" s="314"/>
      <c r="V68" s="315"/>
      <c r="W68" s="88" t="s">
        <v>378</v>
      </c>
      <c r="X68" s="94">
        <v>0</v>
      </c>
      <c r="Y68" s="87">
        <v>0.15</v>
      </c>
      <c r="Z68" s="88" t="s">
        <v>379</v>
      </c>
      <c r="AA68" s="21">
        <v>43922</v>
      </c>
      <c r="AB68" s="21">
        <v>44104</v>
      </c>
      <c r="AC68" s="88" t="s">
        <v>376</v>
      </c>
      <c r="AD68" s="88" t="s">
        <v>380</v>
      </c>
      <c r="AE68" s="26" t="s">
        <v>100</v>
      </c>
      <c r="AF68" s="88"/>
      <c r="AG68" s="88"/>
      <c r="AH68" s="88"/>
      <c r="AI68" s="88"/>
      <c r="AJ68" s="88"/>
      <c r="AK68" s="26" t="s">
        <v>100</v>
      </c>
      <c r="AL68" s="26" t="s">
        <v>100</v>
      </c>
      <c r="AM68" s="26" t="s">
        <v>100</v>
      </c>
      <c r="AN68" s="88"/>
      <c r="AO68" s="88"/>
      <c r="AP68" s="88"/>
      <c r="AQ68" s="88"/>
      <c r="AR68" s="88"/>
      <c r="AS68" s="26" t="s">
        <v>100</v>
      </c>
      <c r="AT68" s="26"/>
      <c r="AU68" s="88"/>
      <c r="AV68" s="26" t="s">
        <v>100</v>
      </c>
      <c r="AW68" s="88"/>
      <c r="AX68" s="88"/>
      <c r="AY68" s="26" t="s">
        <v>100</v>
      </c>
      <c r="AZ68" s="26" t="s">
        <v>100</v>
      </c>
      <c r="BA68" s="26" t="s">
        <v>100</v>
      </c>
      <c r="BB68" s="26"/>
      <c r="BC68" s="25"/>
      <c r="BD68" s="25"/>
      <c r="BE68" s="25"/>
      <c r="BF68" s="25"/>
      <c r="BG68" s="25"/>
      <c r="BH68" s="25"/>
      <c r="BI68" s="25"/>
      <c r="BJ68" s="26" t="s">
        <v>100</v>
      </c>
      <c r="BK68" s="25"/>
      <c r="BL68" s="25"/>
      <c r="BM68" s="25"/>
      <c r="BN68" s="25"/>
      <c r="BO68" s="25"/>
      <c r="BP68" s="25"/>
      <c r="BQ68" s="26" t="s">
        <v>100</v>
      </c>
      <c r="BR68" s="26"/>
      <c r="BS68" s="26"/>
      <c r="BT68" s="88"/>
      <c r="BU68" s="27"/>
    </row>
    <row r="69" spans="1:73" s="28" customFormat="1" ht="62.25" customHeight="1" x14ac:dyDescent="0.25">
      <c r="A69" s="365"/>
      <c r="B69" s="304"/>
      <c r="C69" s="356"/>
      <c r="D69" s="337"/>
      <c r="E69" s="339"/>
      <c r="F69" s="310"/>
      <c r="G69" s="376"/>
      <c r="H69" s="314"/>
      <c r="I69" s="314"/>
      <c r="J69" s="314"/>
      <c r="K69" s="314"/>
      <c r="L69" s="314"/>
      <c r="M69" s="314"/>
      <c r="N69" s="314"/>
      <c r="O69" s="314"/>
      <c r="P69" s="314"/>
      <c r="Q69" s="314"/>
      <c r="R69" s="314"/>
      <c r="S69" s="314"/>
      <c r="T69" s="314"/>
      <c r="U69" s="314"/>
      <c r="V69" s="315"/>
      <c r="W69" s="88" t="s">
        <v>381</v>
      </c>
      <c r="X69" s="94">
        <v>0</v>
      </c>
      <c r="Y69" s="87">
        <v>0.15</v>
      </c>
      <c r="Z69" s="88" t="s">
        <v>382</v>
      </c>
      <c r="AA69" s="21">
        <v>44013</v>
      </c>
      <c r="AB69" s="21">
        <v>44135</v>
      </c>
      <c r="AC69" s="88" t="s">
        <v>383</v>
      </c>
      <c r="AD69" s="88" t="s">
        <v>384</v>
      </c>
      <c r="AE69" s="88"/>
      <c r="AF69" s="88"/>
      <c r="AG69" s="88"/>
      <c r="AH69" s="88"/>
      <c r="AI69" s="88"/>
      <c r="AJ69" s="88"/>
      <c r="AK69" s="26" t="s">
        <v>100</v>
      </c>
      <c r="AL69" s="26" t="s">
        <v>100</v>
      </c>
      <c r="AM69" s="26" t="s">
        <v>100</v>
      </c>
      <c r="AN69" s="88"/>
      <c r="AO69" s="88"/>
      <c r="AP69" s="88"/>
      <c r="AQ69" s="88"/>
      <c r="AR69" s="88"/>
      <c r="AS69" s="26" t="s">
        <v>100</v>
      </c>
      <c r="AT69" s="26" t="s">
        <v>100</v>
      </c>
      <c r="AU69" s="88"/>
      <c r="AV69" s="26" t="s">
        <v>100</v>
      </c>
      <c r="AW69" s="88"/>
      <c r="AX69" s="88" t="s">
        <v>100</v>
      </c>
      <c r="AY69" s="26" t="s">
        <v>100</v>
      </c>
      <c r="AZ69" s="26" t="s">
        <v>100</v>
      </c>
      <c r="BA69" s="26" t="s">
        <v>100</v>
      </c>
      <c r="BB69" s="26"/>
      <c r="BC69" s="25"/>
      <c r="BD69" s="25"/>
      <c r="BE69" s="25"/>
      <c r="BF69" s="26" t="s">
        <v>100</v>
      </c>
      <c r="BG69" s="25"/>
      <c r="BH69" s="25"/>
      <c r="BI69" s="25"/>
      <c r="BJ69" s="26" t="s">
        <v>100</v>
      </c>
      <c r="BK69" s="25"/>
      <c r="BL69" s="25"/>
      <c r="BM69" s="25"/>
      <c r="BN69" s="25"/>
      <c r="BO69" s="25"/>
      <c r="BP69" s="25"/>
      <c r="BQ69" s="26" t="s">
        <v>100</v>
      </c>
      <c r="BR69" s="26" t="s">
        <v>100</v>
      </c>
      <c r="BS69" s="26" t="s">
        <v>100</v>
      </c>
      <c r="BT69" s="88"/>
      <c r="BU69" s="27"/>
    </row>
    <row r="70" spans="1:73" s="28" customFormat="1" ht="61.5" customHeight="1" x14ac:dyDescent="0.25">
      <c r="A70" s="365"/>
      <c r="B70" s="304"/>
      <c r="C70" s="357"/>
      <c r="D70" s="338"/>
      <c r="E70" s="339"/>
      <c r="F70" s="310"/>
      <c r="G70" s="376"/>
      <c r="H70" s="314"/>
      <c r="I70" s="314"/>
      <c r="J70" s="314"/>
      <c r="K70" s="314"/>
      <c r="L70" s="314"/>
      <c r="M70" s="314"/>
      <c r="N70" s="314"/>
      <c r="O70" s="314"/>
      <c r="P70" s="314"/>
      <c r="Q70" s="314"/>
      <c r="R70" s="314"/>
      <c r="S70" s="314"/>
      <c r="T70" s="314"/>
      <c r="U70" s="314"/>
      <c r="V70" s="315"/>
      <c r="W70" s="88" t="s">
        <v>385</v>
      </c>
      <c r="X70" s="94">
        <v>0</v>
      </c>
      <c r="Y70" s="87">
        <v>0.3</v>
      </c>
      <c r="Z70" s="88" t="s">
        <v>386</v>
      </c>
      <c r="AA70" s="21">
        <v>44136</v>
      </c>
      <c r="AB70" s="21">
        <v>44183</v>
      </c>
      <c r="AC70" s="88" t="s">
        <v>376</v>
      </c>
      <c r="AD70" s="88" t="s">
        <v>387</v>
      </c>
      <c r="AE70" s="88"/>
      <c r="AF70" s="88"/>
      <c r="AG70" s="88"/>
      <c r="AH70" s="88"/>
      <c r="AI70" s="88"/>
      <c r="AJ70" s="88"/>
      <c r="AK70" s="88"/>
      <c r="AL70" s="26" t="s">
        <v>100</v>
      </c>
      <c r="AM70" s="26" t="s">
        <v>100</v>
      </c>
      <c r="AN70" s="88"/>
      <c r="AO70" s="88"/>
      <c r="AP70" s="88"/>
      <c r="AQ70" s="88"/>
      <c r="AR70" s="88"/>
      <c r="AS70" s="26"/>
      <c r="AT70" s="26"/>
      <c r="AU70" s="88"/>
      <c r="AV70" s="88"/>
      <c r="AW70" s="88" t="s">
        <v>100</v>
      </c>
      <c r="AX70" s="88"/>
      <c r="AY70" s="26" t="s">
        <v>100</v>
      </c>
      <c r="AZ70" s="26" t="s">
        <v>100</v>
      </c>
      <c r="BA70" s="26" t="s">
        <v>100</v>
      </c>
      <c r="BB70" s="26"/>
      <c r="BC70" s="25"/>
      <c r="BD70" s="25"/>
      <c r="BE70" s="25"/>
      <c r="BF70" s="25"/>
      <c r="BG70" s="25"/>
      <c r="BH70" s="25"/>
      <c r="BI70" s="25"/>
      <c r="BJ70" s="26"/>
      <c r="BK70" s="25"/>
      <c r="BL70" s="25"/>
      <c r="BM70" s="26" t="s">
        <v>100</v>
      </c>
      <c r="BN70" s="25"/>
      <c r="BO70" s="25"/>
      <c r="BP70" s="25"/>
      <c r="BQ70" s="26" t="s">
        <v>100</v>
      </c>
      <c r="BR70" s="26"/>
      <c r="BS70" s="26"/>
      <c r="BT70" s="88"/>
      <c r="BU70" s="27"/>
    </row>
    <row r="71" spans="1:73" s="28" customFormat="1" ht="107.25" customHeight="1" x14ac:dyDescent="0.25">
      <c r="A71" s="365"/>
      <c r="B71" s="304"/>
      <c r="C71" s="355">
        <f>+D71*40%</f>
        <v>2.8000000000000004E-2</v>
      </c>
      <c r="D71" s="336">
        <v>7.0000000000000007E-2</v>
      </c>
      <c r="E71" s="339" t="s">
        <v>388</v>
      </c>
      <c r="F71" s="310"/>
      <c r="G71" s="376"/>
      <c r="H71" s="314" t="s">
        <v>242</v>
      </c>
      <c r="I71" s="314" t="s">
        <v>389</v>
      </c>
      <c r="J71" s="314" t="s">
        <v>390</v>
      </c>
      <c r="K71" s="314" t="s">
        <v>292</v>
      </c>
      <c r="L71" s="314" t="s">
        <v>391</v>
      </c>
      <c r="M71" s="314" t="s">
        <v>392</v>
      </c>
      <c r="N71" s="314" t="s">
        <v>393</v>
      </c>
      <c r="O71" s="314" t="s">
        <v>116</v>
      </c>
      <c r="P71" s="350">
        <v>0.2354</v>
      </c>
      <c r="Q71" s="350">
        <v>0.2732</v>
      </c>
      <c r="R71" s="350">
        <v>6.83E-2</v>
      </c>
      <c r="S71" s="350">
        <v>0.1366</v>
      </c>
      <c r="T71" s="350">
        <v>0.2049</v>
      </c>
      <c r="U71" s="350">
        <v>0.2732</v>
      </c>
      <c r="V71" s="315">
        <v>200000000</v>
      </c>
      <c r="W71" s="88" t="s">
        <v>394</v>
      </c>
      <c r="X71" s="94">
        <v>0</v>
      </c>
      <c r="Y71" s="86">
        <v>0.1</v>
      </c>
      <c r="Z71" s="88" t="s">
        <v>395</v>
      </c>
      <c r="AA71" s="21">
        <v>43831</v>
      </c>
      <c r="AB71" s="21">
        <v>43861</v>
      </c>
      <c r="AC71" s="88" t="s">
        <v>396</v>
      </c>
      <c r="AD71" s="88" t="s">
        <v>397</v>
      </c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88"/>
      <c r="BK71" s="25"/>
      <c r="BL71" s="25"/>
      <c r="BM71" s="25"/>
      <c r="BN71" s="25"/>
      <c r="BO71" s="25"/>
      <c r="BP71" s="25"/>
      <c r="BQ71" s="25"/>
      <c r="BR71" s="25"/>
      <c r="BS71" s="25"/>
      <c r="BT71" s="88"/>
      <c r="BU71" s="27"/>
    </row>
    <row r="72" spans="1:73" s="28" customFormat="1" ht="60.75" customHeight="1" x14ac:dyDescent="0.25">
      <c r="A72" s="365"/>
      <c r="B72" s="304"/>
      <c r="C72" s="356"/>
      <c r="D72" s="337"/>
      <c r="E72" s="339"/>
      <c r="F72" s="310"/>
      <c r="G72" s="376"/>
      <c r="H72" s="314"/>
      <c r="I72" s="314"/>
      <c r="J72" s="314"/>
      <c r="K72" s="314"/>
      <c r="L72" s="314"/>
      <c r="M72" s="314"/>
      <c r="N72" s="314"/>
      <c r="O72" s="314"/>
      <c r="P72" s="350"/>
      <c r="Q72" s="350"/>
      <c r="R72" s="350"/>
      <c r="S72" s="350"/>
      <c r="T72" s="350"/>
      <c r="U72" s="350"/>
      <c r="V72" s="315"/>
      <c r="W72" s="88" t="s">
        <v>398</v>
      </c>
      <c r="X72" s="94">
        <v>0</v>
      </c>
      <c r="Y72" s="86">
        <v>0.6</v>
      </c>
      <c r="Z72" s="88" t="s">
        <v>399</v>
      </c>
      <c r="AA72" s="21">
        <v>43862</v>
      </c>
      <c r="AB72" s="21">
        <v>44196</v>
      </c>
      <c r="AC72" s="88" t="s">
        <v>396</v>
      </c>
      <c r="AD72" s="88" t="s">
        <v>397</v>
      </c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88"/>
      <c r="BK72" s="25"/>
      <c r="BL72" s="25"/>
      <c r="BM72" s="25"/>
      <c r="BN72" s="25"/>
      <c r="BO72" s="25"/>
      <c r="BP72" s="25"/>
      <c r="BQ72" s="25"/>
      <c r="BR72" s="25"/>
      <c r="BS72" s="25"/>
      <c r="BT72" s="88"/>
      <c r="BU72" s="27"/>
    </row>
    <row r="73" spans="1:73" s="28" customFormat="1" ht="60.75" customHeight="1" x14ac:dyDescent="0.25">
      <c r="A73" s="365"/>
      <c r="B73" s="304"/>
      <c r="C73" s="356"/>
      <c r="D73" s="337"/>
      <c r="E73" s="339"/>
      <c r="F73" s="310"/>
      <c r="G73" s="376"/>
      <c r="H73" s="314"/>
      <c r="I73" s="314"/>
      <c r="J73" s="314"/>
      <c r="K73" s="314"/>
      <c r="L73" s="314"/>
      <c r="M73" s="314"/>
      <c r="N73" s="314"/>
      <c r="O73" s="314"/>
      <c r="P73" s="350"/>
      <c r="Q73" s="350"/>
      <c r="R73" s="350"/>
      <c r="S73" s="350"/>
      <c r="T73" s="350"/>
      <c r="U73" s="350"/>
      <c r="V73" s="315"/>
      <c r="W73" s="88" t="s">
        <v>400</v>
      </c>
      <c r="X73" s="94">
        <v>0</v>
      </c>
      <c r="Y73" s="86">
        <v>0.2</v>
      </c>
      <c r="Z73" s="88" t="s">
        <v>401</v>
      </c>
      <c r="AA73" s="21">
        <v>43831</v>
      </c>
      <c r="AB73" s="21">
        <v>44196</v>
      </c>
      <c r="AC73" s="88" t="s">
        <v>402</v>
      </c>
      <c r="AD73" s="88" t="s">
        <v>403</v>
      </c>
      <c r="AE73" s="88" t="s">
        <v>100</v>
      </c>
      <c r="AF73" s="88"/>
      <c r="AG73" s="88"/>
      <c r="AH73" s="88" t="s">
        <v>100</v>
      </c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88"/>
      <c r="BK73" s="25" t="s">
        <v>100</v>
      </c>
      <c r="BL73" s="25"/>
      <c r="BM73" s="25"/>
      <c r="BN73" s="25"/>
      <c r="BO73" s="25" t="s">
        <v>100</v>
      </c>
      <c r="BP73" s="25"/>
      <c r="BQ73" s="25"/>
      <c r="BR73" s="25"/>
      <c r="BS73" s="25"/>
      <c r="BT73" s="88"/>
      <c r="BU73" s="27"/>
    </row>
    <row r="74" spans="1:73" s="28" customFormat="1" ht="80.25" customHeight="1" x14ac:dyDescent="0.25">
      <c r="A74" s="365"/>
      <c r="B74" s="304"/>
      <c r="C74" s="357"/>
      <c r="D74" s="338"/>
      <c r="E74" s="339"/>
      <c r="F74" s="310"/>
      <c r="G74" s="376"/>
      <c r="H74" s="314"/>
      <c r="I74" s="314"/>
      <c r="J74" s="314"/>
      <c r="K74" s="314"/>
      <c r="L74" s="314"/>
      <c r="M74" s="314"/>
      <c r="N74" s="314"/>
      <c r="O74" s="314"/>
      <c r="P74" s="350"/>
      <c r="Q74" s="350"/>
      <c r="R74" s="350"/>
      <c r="S74" s="350"/>
      <c r="T74" s="350"/>
      <c r="U74" s="350"/>
      <c r="V74" s="315"/>
      <c r="W74" s="88" t="s">
        <v>404</v>
      </c>
      <c r="X74" s="94">
        <v>0</v>
      </c>
      <c r="Y74" s="86">
        <v>0.1</v>
      </c>
      <c r="Z74" s="88" t="s">
        <v>405</v>
      </c>
      <c r="AA74" s="21">
        <v>44166</v>
      </c>
      <c r="AB74" s="21">
        <v>44196</v>
      </c>
      <c r="AC74" s="88" t="s">
        <v>396</v>
      </c>
      <c r="AD74" s="88" t="s">
        <v>397</v>
      </c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88"/>
      <c r="BK74" s="25"/>
      <c r="BL74" s="25"/>
      <c r="BM74" s="25"/>
      <c r="BN74" s="25"/>
      <c r="BO74" s="25"/>
      <c r="BP74" s="25"/>
      <c r="BQ74" s="25"/>
      <c r="BR74" s="25"/>
      <c r="BS74" s="25"/>
      <c r="BT74" s="88"/>
      <c r="BU74" s="27"/>
    </row>
    <row r="75" spans="1:73" s="28" customFormat="1" ht="31.5" customHeight="1" x14ac:dyDescent="0.25">
      <c r="A75" s="365"/>
      <c r="B75" s="304"/>
      <c r="C75" s="360">
        <f>+D75*40%</f>
        <v>4.0000000000000008E-2</v>
      </c>
      <c r="D75" s="336">
        <v>0.1</v>
      </c>
      <c r="E75" s="339" t="s">
        <v>406</v>
      </c>
      <c r="F75" s="310"/>
      <c r="G75" s="376"/>
      <c r="H75" s="314" t="s">
        <v>242</v>
      </c>
      <c r="I75" s="314" t="s">
        <v>407</v>
      </c>
      <c r="J75" s="314" t="s">
        <v>408</v>
      </c>
      <c r="K75" s="314" t="s">
        <v>292</v>
      </c>
      <c r="L75" s="314" t="s">
        <v>371</v>
      </c>
      <c r="M75" s="314" t="s">
        <v>409</v>
      </c>
      <c r="N75" s="314" t="s">
        <v>410</v>
      </c>
      <c r="O75" s="314" t="s">
        <v>116</v>
      </c>
      <c r="P75" s="314">
        <v>0</v>
      </c>
      <c r="Q75" s="321">
        <v>1</v>
      </c>
      <c r="R75" s="322">
        <v>0.1</v>
      </c>
      <c r="S75" s="322">
        <v>0.4</v>
      </c>
      <c r="T75" s="322">
        <v>0.8</v>
      </c>
      <c r="U75" s="322">
        <v>1</v>
      </c>
      <c r="V75" s="315"/>
      <c r="W75" s="88" t="s">
        <v>411</v>
      </c>
      <c r="X75" s="94">
        <v>0</v>
      </c>
      <c r="Y75" s="86">
        <v>0.2</v>
      </c>
      <c r="Z75" s="88" t="s">
        <v>412</v>
      </c>
      <c r="AA75" s="21">
        <v>43858</v>
      </c>
      <c r="AB75" s="21">
        <v>44196</v>
      </c>
      <c r="AC75" s="314" t="s">
        <v>413</v>
      </c>
      <c r="AD75" s="88" t="s">
        <v>414</v>
      </c>
      <c r="AE75" s="314" t="s">
        <v>143</v>
      </c>
      <c r="AF75" s="314"/>
      <c r="AG75" s="314"/>
      <c r="AH75" s="314" t="s">
        <v>143</v>
      </c>
      <c r="AI75" s="314"/>
      <c r="AJ75" s="314" t="s">
        <v>143</v>
      </c>
      <c r="AK75" s="314" t="s">
        <v>143</v>
      </c>
      <c r="AL75" s="314" t="s">
        <v>143</v>
      </c>
      <c r="AM75" s="314" t="s">
        <v>143</v>
      </c>
      <c r="AN75" s="314"/>
      <c r="AO75" s="314" t="s">
        <v>143</v>
      </c>
      <c r="AP75" s="314" t="s">
        <v>143</v>
      </c>
      <c r="AQ75" s="314" t="s">
        <v>143</v>
      </c>
      <c r="AR75" s="314"/>
      <c r="AS75" s="314" t="s">
        <v>143</v>
      </c>
      <c r="AT75" s="314" t="s">
        <v>143</v>
      </c>
      <c r="AU75" s="314"/>
      <c r="AV75" s="314" t="s">
        <v>143</v>
      </c>
      <c r="AW75" s="314" t="s">
        <v>143</v>
      </c>
      <c r="AX75" s="314" t="s">
        <v>143</v>
      </c>
      <c r="AY75" s="314" t="s">
        <v>143</v>
      </c>
      <c r="AZ75" s="314" t="s">
        <v>143</v>
      </c>
      <c r="BA75" s="314" t="s">
        <v>143</v>
      </c>
      <c r="BB75" s="314"/>
      <c r="BC75" s="314"/>
      <c r="BD75" s="314" t="s">
        <v>143</v>
      </c>
      <c r="BE75" s="314" t="s">
        <v>143</v>
      </c>
      <c r="BF75" s="314" t="s">
        <v>143</v>
      </c>
      <c r="BG75" s="314" t="s">
        <v>143</v>
      </c>
      <c r="BH75" s="314"/>
      <c r="BI75" s="314"/>
      <c r="BJ75" s="314"/>
      <c r="BK75" s="314" t="s">
        <v>143</v>
      </c>
      <c r="BL75" s="314" t="s">
        <v>143</v>
      </c>
      <c r="BM75" s="314" t="s">
        <v>143</v>
      </c>
      <c r="BN75" s="314" t="s">
        <v>143</v>
      </c>
      <c r="BO75" s="314" t="s">
        <v>143</v>
      </c>
      <c r="BP75" s="314" t="s">
        <v>143</v>
      </c>
      <c r="BQ75" s="314"/>
      <c r="BR75" s="314"/>
      <c r="BS75" s="314" t="s">
        <v>143</v>
      </c>
      <c r="BT75" s="88"/>
      <c r="BU75" s="27"/>
    </row>
    <row r="76" spans="1:73" s="28" customFormat="1" ht="66" customHeight="1" x14ac:dyDescent="0.25">
      <c r="A76" s="365"/>
      <c r="B76" s="304"/>
      <c r="C76" s="360"/>
      <c r="D76" s="337"/>
      <c r="E76" s="339"/>
      <c r="F76" s="310"/>
      <c r="G76" s="376"/>
      <c r="H76" s="314"/>
      <c r="I76" s="314"/>
      <c r="J76" s="314"/>
      <c r="K76" s="314"/>
      <c r="L76" s="314"/>
      <c r="M76" s="314"/>
      <c r="N76" s="314"/>
      <c r="O76" s="314"/>
      <c r="P76" s="314"/>
      <c r="Q76" s="321"/>
      <c r="R76" s="322"/>
      <c r="S76" s="322"/>
      <c r="T76" s="322"/>
      <c r="U76" s="322"/>
      <c r="V76" s="315"/>
      <c r="W76" s="88" t="s">
        <v>415</v>
      </c>
      <c r="X76" s="94">
        <v>0</v>
      </c>
      <c r="Y76" s="86">
        <v>0.2</v>
      </c>
      <c r="Z76" s="88" t="s">
        <v>416</v>
      </c>
      <c r="AA76" s="21">
        <v>43862</v>
      </c>
      <c r="AB76" s="21">
        <v>44196</v>
      </c>
      <c r="AC76" s="314"/>
      <c r="AD76" s="88" t="s">
        <v>417</v>
      </c>
      <c r="AE76" s="314"/>
      <c r="AF76" s="314"/>
      <c r="AG76" s="314"/>
      <c r="AH76" s="314"/>
      <c r="AI76" s="314"/>
      <c r="AJ76" s="314"/>
      <c r="AK76" s="314"/>
      <c r="AL76" s="314"/>
      <c r="AM76" s="314"/>
      <c r="AN76" s="314"/>
      <c r="AO76" s="314"/>
      <c r="AP76" s="314"/>
      <c r="AQ76" s="314"/>
      <c r="AR76" s="314"/>
      <c r="AS76" s="314"/>
      <c r="AT76" s="314"/>
      <c r="AU76" s="314"/>
      <c r="AV76" s="314"/>
      <c r="AW76" s="314"/>
      <c r="AX76" s="314"/>
      <c r="AY76" s="314"/>
      <c r="AZ76" s="314"/>
      <c r="BA76" s="314"/>
      <c r="BB76" s="314"/>
      <c r="BC76" s="314"/>
      <c r="BD76" s="314"/>
      <c r="BE76" s="314"/>
      <c r="BF76" s="314"/>
      <c r="BG76" s="314"/>
      <c r="BH76" s="314"/>
      <c r="BI76" s="314"/>
      <c r="BJ76" s="314"/>
      <c r="BK76" s="314"/>
      <c r="BL76" s="314"/>
      <c r="BM76" s="314"/>
      <c r="BN76" s="314"/>
      <c r="BO76" s="314"/>
      <c r="BP76" s="314"/>
      <c r="BQ76" s="314"/>
      <c r="BR76" s="314"/>
      <c r="BS76" s="314"/>
      <c r="BT76" s="88"/>
      <c r="BU76" s="27"/>
    </row>
    <row r="77" spans="1:73" s="28" customFormat="1" ht="45" customHeight="1" x14ac:dyDescent="0.25">
      <c r="A77" s="365"/>
      <c r="B77" s="304"/>
      <c r="C77" s="360"/>
      <c r="D77" s="337"/>
      <c r="E77" s="339"/>
      <c r="F77" s="310"/>
      <c r="G77" s="376"/>
      <c r="H77" s="314"/>
      <c r="I77" s="314"/>
      <c r="J77" s="314"/>
      <c r="K77" s="314"/>
      <c r="L77" s="314"/>
      <c r="M77" s="314"/>
      <c r="N77" s="314"/>
      <c r="O77" s="314"/>
      <c r="P77" s="314"/>
      <c r="Q77" s="321"/>
      <c r="R77" s="322"/>
      <c r="S77" s="322"/>
      <c r="T77" s="322"/>
      <c r="U77" s="322"/>
      <c r="V77" s="315"/>
      <c r="W77" s="88" t="s">
        <v>418</v>
      </c>
      <c r="X77" s="94">
        <v>0</v>
      </c>
      <c r="Y77" s="86">
        <v>0.3</v>
      </c>
      <c r="Z77" s="88" t="s">
        <v>419</v>
      </c>
      <c r="AA77" s="21">
        <v>43831</v>
      </c>
      <c r="AB77" s="21">
        <v>44196</v>
      </c>
      <c r="AC77" s="314"/>
      <c r="AD77" s="88" t="s">
        <v>420</v>
      </c>
      <c r="AE77" s="314"/>
      <c r="AF77" s="314"/>
      <c r="AG77" s="314"/>
      <c r="AH77" s="314"/>
      <c r="AI77" s="314"/>
      <c r="AJ77" s="314"/>
      <c r="AK77" s="314"/>
      <c r="AL77" s="314"/>
      <c r="AM77" s="314"/>
      <c r="AN77" s="314"/>
      <c r="AO77" s="314"/>
      <c r="AP77" s="314"/>
      <c r="AQ77" s="314"/>
      <c r="AR77" s="314"/>
      <c r="AS77" s="314"/>
      <c r="AT77" s="314"/>
      <c r="AU77" s="314"/>
      <c r="AV77" s="314"/>
      <c r="AW77" s="314"/>
      <c r="AX77" s="314"/>
      <c r="AY77" s="314"/>
      <c r="AZ77" s="314"/>
      <c r="BA77" s="314"/>
      <c r="BB77" s="314"/>
      <c r="BC77" s="314"/>
      <c r="BD77" s="314"/>
      <c r="BE77" s="314"/>
      <c r="BF77" s="314"/>
      <c r="BG77" s="314"/>
      <c r="BH77" s="314"/>
      <c r="BI77" s="314"/>
      <c r="BJ77" s="314"/>
      <c r="BK77" s="314"/>
      <c r="BL77" s="314"/>
      <c r="BM77" s="314"/>
      <c r="BN77" s="314"/>
      <c r="BO77" s="314"/>
      <c r="BP77" s="314"/>
      <c r="BQ77" s="314"/>
      <c r="BR77" s="314"/>
      <c r="BS77" s="314"/>
      <c r="BT77" s="88"/>
      <c r="BU77" s="27"/>
    </row>
    <row r="78" spans="1:73" s="28" customFormat="1" ht="32.25" customHeight="1" x14ac:dyDescent="0.25">
      <c r="A78" s="365"/>
      <c r="B78" s="304"/>
      <c r="C78" s="360"/>
      <c r="D78" s="337"/>
      <c r="E78" s="339"/>
      <c r="F78" s="310"/>
      <c r="G78" s="376"/>
      <c r="H78" s="314"/>
      <c r="I78" s="314"/>
      <c r="J78" s="314"/>
      <c r="K78" s="314"/>
      <c r="L78" s="314"/>
      <c r="M78" s="314"/>
      <c r="N78" s="314"/>
      <c r="O78" s="314"/>
      <c r="P78" s="314"/>
      <c r="Q78" s="321"/>
      <c r="R78" s="322"/>
      <c r="S78" s="322"/>
      <c r="T78" s="322"/>
      <c r="U78" s="322"/>
      <c r="V78" s="315"/>
      <c r="W78" s="88" t="s">
        <v>421</v>
      </c>
      <c r="X78" s="94">
        <v>0</v>
      </c>
      <c r="Y78" s="86">
        <v>0.2</v>
      </c>
      <c r="Z78" s="88" t="s">
        <v>422</v>
      </c>
      <c r="AA78" s="21">
        <v>43952</v>
      </c>
      <c r="AB78" s="21">
        <v>44196</v>
      </c>
      <c r="AC78" s="314"/>
      <c r="AD78" s="88" t="s">
        <v>423</v>
      </c>
      <c r="AE78" s="314"/>
      <c r="AF78" s="314"/>
      <c r="AG78" s="314"/>
      <c r="AH78" s="314"/>
      <c r="AI78" s="314"/>
      <c r="AJ78" s="314"/>
      <c r="AK78" s="314"/>
      <c r="AL78" s="314"/>
      <c r="AM78" s="314"/>
      <c r="AN78" s="314"/>
      <c r="AO78" s="314"/>
      <c r="AP78" s="314"/>
      <c r="AQ78" s="314"/>
      <c r="AR78" s="314"/>
      <c r="AS78" s="314"/>
      <c r="AT78" s="314"/>
      <c r="AU78" s="314"/>
      <c r="AV78" s="314"/>
      <c r="AW78" s="314"/>
      <c r="AX78" s="314"/>
      <c r="AY78" s="314"/>
      <c r="AZ78" s="314"/>
      <c r="BA78" s="314"/>
      <c r="BB78" s="314"/>
      <c r="BC78" s="314"/>
      <c r="BD78" s="314"/>
      <c r="BE78" s="314"/>
      <c r="BF78" s="314"/>
      <c r="BG78" s="314"/>
      <c r="BH78" s="314"/>
      <c r="BI78" s="314"/>
      <c r="BJ78" s="314"/>
      <c r="BK78" s="314"/>
      <c r="BL78" s="314"/>
      <c r="BM78" s="314"/>
      <c r="BN78" s="314"/>
      <c r="BO78" s="314"/>
      <c r="BP78" s="314"/>
      <c r="BQ78" s="314"/>
      <c r="BR78" s="314"/>
      <c r="BS78" s="314"/>
      <c r="BT78" s="88"/>
      <c r="BU78" s="27"/>
    </row>
    <row r="79" spans="1:73" s="28" customFormat="1" ht="45.75" customHeight="1" x14ac:dyDescent="0.25">
      <c r="A79" s="365"/>
      <c r="B79" s="304"/>
      <c r="C79" s="360"/>
      <c r="D79" s="338"/>
      <c r="E79" s="339"/>
      <c r="F79" s="310"/>
      <c r="G79" s="376"/>
      <c r="H79" s="314"/>
      <c r="I79" s="314"/>
      <c r="J79" s="314"/>
      <c r="K79" s="314"/>
      <c r="L79" s="314"/>
      <c r="M79" s="314"/>
      <c r="N79" s="314"/>
      <c r="O79" s="314"/>
      <c r="P79" s="314"/>
      <c r="Q79" s="321"/>
      <c r="R79" s="322"/>
      <c r="S79" s="322"/>
      <c r="T79" s="322"/>
      <c r="U79" s="322"/>
      <c r="V79" s="315"/>
      <c r="W79" s="88" t="s">
        <v>424</v>
      </c>
      <c r="X79" s="94">
        <v>0</v>
      </c>
      <c r="Y79" s="86">
        <v>0.1</v>
      </c>
      <c r="Z79" s="88" t="s">
        <v>405</v>
      </c>
      <c r="AA79" s="21">
        <v>44105</v>
      </c>
      <c r="AB79" s="21">
        <v>44196</v>
      </c>
      <c r="AC79" s="314"/>
      <c r="AD79" s="88" t="s">
        <v>142</v>
      </c>
      <c r="AE79" s="314"/>
      <c r="AF79" s="314"/>
      <c r="AG79" s="314"/>
      <c r="AH79" s="314"/>
      <c r="AI79" s="314"/>
      <c r="AJ79" s="314"/>
      <c r="AK79" s="314"/>
      <c r="AL79" s="314"/>
      <c r="AM79" s="314"/>
      <c r="AN79" s="314"/>
      <c r="AO79" s="314"/>
      <c r="AP79" s="314"/>
      <c r="AQ79" s="314"/>
      <c r="AR79" s="314"/>
      <c r="AS79" s="314"/>
      <c r="AT79" s="314"/>
      <c r="AU79" s="314"/>
      <c r="AV79" s="314"/>
      <c r="AW79" s="314"/>
      <c r="AX79" s="314"/>
      <c r="AY79" s="314"/>
      <c r="AZ79" s="314"/>
      <c r="BA79" s="314"/>
      <c r="BB79" s="314"/>
      <c r="BC79" s="314"/>
      <c r="BD79" s="314"/>
      <c r="BE79" s="314"/>
      <c r="BF79" s="314"/>
      <c r="BG79" s="314"/>
      <c r="BH79" s="314"/>
      <c r="BI79" s="314"/>
      <c r="BJ79" s="314"/>
      <c r="BK79" s="314"/>
      <c r="BL79" s="314"/>
      <c r="BM79" s="314"/>
      <c r="BN79" s="314"/>
      <c r="BO79" s="314"/>
      <c r="BP79" s="314"/>
      <c r="BQ79" s="314"/>
      <c r="BR79" s="314"/>
      <c r="BS79" s="314"/>
      <c r="BT79" s="88"/>
      <c r="BU79" s="27"/>
    </row>
    <row r="80" spans="1:73" s="28" customFormat="1" ht="69" customHeight="1" x14ac:dyDescent="0.25">
      <c r="A80" s="365"/>
      <c r="B80" s="304"/>
      <c r="C80" s="360">
        <f>+D80*40%</f>
        <v>1.2E-2</v>
      </c>
      <c r="D80" s="336">
        <v>0.03</v>
      </c>
      <c r="E80" s="339" t="s">
        <v>425</v>
      </c>
      <c r="F80" s="310"/>
      <c r="G80" s="376"/>
      <c r="H80" s="329" t="s">
        <v>160</v>
      </c>
      <c r="I80" s="314" t="s">
        <v>426</v>
      </c>
      <c r="J80" s="314" t="s">
        <v>427</v>
      </c>
      <c r="K80" s="314" t="s">
        <v>292</v>
      </c>
      <c r="L80" s="314" t="s">
        <v>428</v>
      </c>
      <c r="M80" s="314" t="s">
        <v>429</v>
      </c>
      <c r="N80" s="314" t="s">
        <v>430</v>
      </c>
      <c r="O80" s="314" t="s">
        <v>116</v>
      </c>
      <c r="P80" s="321">
        <v>1</v>
      </c>
      <c r="Q80" s="321">
        <v>1</v>
      </c>
      <c r="R80" s="322">
        <v>0.25</v>
      </c>
      <c r="S80" s="322">
        <v>0.5</v>
      </c>
      <c r="T80" s="322">
        <v>0.75</v>
      </c>
      <c r="U80" s="322">
        <v>1</v>
      </c>
      <c r="V80" s="315"/>
      <c r="W80" s="88" t="s">
        <v>431</v>
      </c>
      <c r="X80" s="94">
        <v>0</v>
      </c>
      <c r="Y80" s="86">
        <v>0.4</v>
      </c>
      <c r="Z80" s="88" t="s">
        <v>432</v>
      </c>
      <c r="AA80" s="21">
        <v>43832</v>
      </c>
      <c r="AB80" s="21">
        <v>44196</v>
      </c>
      <c r="AC80" s="88" t="s">
        <v>433</v>
      </c>
      <c r="AD80" s="88" t="s">
        <v>434</v>
      </c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 t="s">
        <v>100</v>
      </c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88"/>
      <c r="BK80" s="25"/>
      <c r="BL80" s="25"/>
      <c r="BM80" s="25"/>
      <c r="BN80" s="25"/>
      <c r="BO80" s="25"/>
      <c r="BP80" s="25"/>
      <c r="BQ80" s="25"/>
      <c r="BR80" s="25"/>
      <c r="BS80" s="25"/>
      <c r="BT80" s="88"/>
      <c r="BU80" s="27"/>
    </row>
    <row r="81" spans="1:73" s="28" customFormat="1" ht="47.25" x14ac:dyDescent="0.25">
      <c r="A81" s="365"/>
      <c r="B81" s="304"/>
      <c r="C81" s="360"/>
      <c r="D81" s="337"/>
      <c r="E81" s="339"/>
      <c r="F81" s="310"/>
      <c r="G81" s="376"/>
      <c r="H81" s="329"/>
      <c r="I81" s="314"/>
      <c r="J81" s="314"/>
      <c r="K81" s="314"/>
      <c r="L81" s="314"/>
      <c r="M81" s="314"/>
      <c r="N81" s="314"/>
      <c r="O81" s="314"/>
      <c r="P81" s="321"/>
      <c r="Q81" s="321"/>
      <c r="R81" s="322"/>
      <c r="S81" s="322"/>
      <c r="T81" s="322"/>
      <c r="U81" s="322"/>
      <c r="V81" s="315"/>
      <c r="W81" s="88" t="s">
        <v>435</v>
      </c>
      <c r="X81" s="94">
        <v>0</v>
      </c>
      <c r="Y81" s="86">
        <v>0.4</v>
      </c>
      <c r="Z81" s="88" t="s">
        <v>436</v>
      </c>
      <c r="AA81" s="21">
        <v>43832</v>
      </c>
      <c r="AB81" s="21">
        <v>44196</v>
      </c>
      <c r="AC81" s="88" t="s">
        <v>433</v>
      </c>
      <c r="AD81" s="88" t="s">
        <v>437</v>
      </c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 t="s">
        <v>100</v>
      </c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88"/>
      <c r="BK81" s="25"/>
      <c r="BL81" s="25"/>
      <c r="BM81" s="25"/>
      <c r="BN81" s="25"/>
      <c r="BO81" s="25"/>
      <c r="BP81" s="25"/>
      <c r="BQ81" s="25"/>
      <c r="BR81" s="25"/>
      <c r="BS81" s="25"/>
      <c r="BT81" s="88"/>
      <c r="BU81" s="27"/>
    </row>
    <row r="82" spans="1:73" s="58" customFormat="1" ht="47.25" x14ac:dyDescent="0.25">
      <c r="A82" s="365"/>
      <c r="B82" s="304"/>
      <c r="C82" s="360"/>
      <c r="D82" s="338"/>
      <c r="E82" s="339"/>
      <c r="F82" s="310"/>
      <c r="G82" s="376"/>
      <c r="H82" s="329"/>
      <c r="I82" s="314"/>
      <c r="J82" s="314"/>
      <c r="K82" s="314"/>
      <c r="L82" s="314"/>
      <c r="M82" s="314"/>
      <c r="N82" s="314"/>
      <c r="O82" s="314"/>
      <c r="P82" s="321"/>
      <c r="Q82" s="321"/>
      <c r="R82" s="322"/>
      <c r="S82" s="322"/>
      <c r="T82" s="322"/>
      <c r="U82" s="322"/>
      <c r="V82" s="315"/>
      <c r="W82" s="52" t="s">
        <v>438</v>
      </c>
      <c r="X82" s="94">
        <v>0</v>
      </c>
      <c r="Y82" s="89">
        <v>0.2</v>
      </c>
      <c r="Z82" s="52" t="s">
        <v>439</v>
      </c>
      <c r="AA82" s="55">
        <v>43832</v>
      </c>
      <c r="AB82" s="55">
        <v>44196</v>
      </c>
      <c r="AC82" s="52" t="s">
        <v>433</v>
      </c>
      <c r="AD82" s="52" t="s">
        <v>437</v>
      </c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 t="s">
        <v>100</v>
      </c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2"/>
      <c r="BK82" s="56"/>
      <c r="BL82" s="56"/>
      <c r="BM82" s="56"/>
      <c r="BN82" s="56"/>
      <c r="BO82" s="56"/>
      <c r="BP82" s="56"/>
      <c r="BQ82" s="56"/>
      <c r="BR82" s="56"/>
      <c r="BS82" s="56"/>
      <c r="BT82" s="52"/>
      <c r="BU82" s="57"/>
    </row>
    <row r="83" spans="1:73" s="59" customFormat="1" ht="96.75" customHeight="1" x14ac:dyDescent="0.25">
      <c r="A83" s="365"/>
      <c r="B83" s="304"/>
      <c r="C83" s="367">
        <f>+D83*40%</f>
        <v>1.2E-2</v>
      </c>
      <c r="D83" s="378">
        <v>0.03</v>
      </c>
      <c r="E83" s="370" t="s">
        <v>466</v>
      </c>
      <c r="F83" s="310"/>
      <c r="G83" s="376"/>
      <c r="H83" s="314" t="s">
        <v>160</v>
      </c>
      <c r="I83" s="358" t="s">
        <v>492</v>
      </c>
      <c r="J83" s="358" t="s">
        <v>440</v>
      </c>
      <c r="K83" s="373" t="s">
        <v>440</v>
      </c>
      <c r="L83" s="314" t="s">
        <v>428</v>
      </c>
      <c r="M83" s="374" t="s">
        <v>491</v>
      </c>
      <c r="N83" s="383" t="s">
        <v>478</v>
      </c>
      <c r="O83" s="373" t="s">
        <v>116</v>
      </c>
      <c r="P83" s="382">
        <v>0</v>
      </c>
      <c r="Q83" s="382">
        <v>1</v>
      </c>
      <c r="R83" s="382">
        <v>0.3</v>
      </c>
      <c r="S83" s="382">
        <v>0.5</v>
      </c>
      <c r="T83" s="382">
        <v>0.7</v>
      </c>
      <c r="U83" s="382">
        <v>1</v>
      </c>
      <c r="V83" s="315">
        <v>0</v>
      </c>
      <c r="W83" s="95" t="s">
        <v>469</v>
      </c>
      <c r="X83" s="94">
        <v>0</v>
      </c>
      <c r="Y83" s="102">
        <v>0.5</v>
      </c>
      <c r="Z83" s="104" t="s">
        <v>472</v>
      </c>
      <c r="AA83" s="103">
        <v>43466</v>
      </c>
      <c r="AB83" s="103">
        <v>43921</v>
      </c>
      <c r="AC83" s="104" t="s">
        <v>475</v>
      </c>
      <c r="AD83" s="105" t="s">
        <v>473</v>
      </c>
      <c r="AE83" s="106" t="s">
        <v>100</v>
      </c>
      <c r="AF83" s="106" t="s">
        <v>100</v>
      </c>
      <c r="AG83" s="106" t="s">
        <v>100</v>
      </c>
      <c r="AH83" s="106" t="s">
        <v>100</v>
      </c>
      <c r="AI83" s="106"/>
      <c r="AJ83" s="106" t="s">
        <v>100</v>
      </c>
      <c r="AK83" s="106"/>
      <c r="AL83" s="106" t="s">
        <v>100</v>
      </c>
      <c r="AM83" s="106" t="s">
        <v>100</v>
      </c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</row>
    <row r="84" spans="1:73" s="99" customFormat="1" ht="96.75" customHeight="1" x14ac:dyDescent="0.25">
      <c r="A84" s="365"/>
      <c r="B84" s="304"/>
      <c r="C84" s="368"/>
      <c r="D84" s="379"/>
      <c r="E84" s="371"/>
      <c r="F84" s="310"/>
      <c r="G84" s="376"/>
      <c r="H84" s="314"/>
      <c r="I84" s="312"/>
      <c r="J84" s="312"/>
      <c r="K84" s="373"/>
      <c r="L84" s="314"/>
      <c r="M84" s="374"/>
      <c r="N84" s="384"/>
      <c r="O84" s="373"/>
      <c r="P84" s="382"/>
      <c r="Q84" s="382"/>
      <c r="R84" s="382"/>
      <c r="S84" s="382"/>
      <c r="T84" s="382"/>
      <c r="U84" s="382"/>
      <c r="V84" s="315"/>
      <c r="W84" s="95" t="s">
        <v>470</v>
      </c>
      <c r="X84" s="94">
        <v>0</v>
      </c>
      <c r="Y84" s="102">
        <v>0.3</v>
      </c>
      <c r="Z84" s="104" t="s">
        <v>476</v>
      </c>
      <c r="AA84" s="103">
        <v>43922</v>
      </c>
      <c r="AB84" s="103">
        <v>44196</v>
      </c>
      <c r="AC84" s="104" t="s">
        <v>475</v>
      </c>
      <c r="AD84" s="105" t="s">
        <v>474</v>
      </c>
      <c r="AE84" s="106" t="s">
        <v>100</v>
      </c>
      <c r="AF84" s="106" t="s">
        <v>100</v>
      </c>
      <c r="AG84" s="106" t="s">
        <v>100</v>
      </c>
      <c r="AH84" s="106" t="s">
        <v>100</v>
      </c>
      <c r="AI84" s="106"/>
      <c r="AJ84" s="106" t="s">
        <v>100</v>
      </c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</row>
    <row r="85" spans="1:73" s="99" customFormat="1" ht="96.75" customHeight="1" x14ac:dyDescent="0.25">
      <c r="A85" s="365"/>
      <c r="B85" s="304"/>
      <c r="C85" s="369"/>
      <c r="D85" s="380"/>
      <c r="E85" s="372"/>
      <c r="F85" s="310"/>
      <c r="G85" s="376"/>
      <c r="H85" s="314"/>
      <c r="I85" s="359"/>
      <c r="J85" s="359"/>
      <c r="K85" s="373"/>
      <c r="L85" s="314"/>
      <c r="M85" s="374"/>
      <c r="N85" s="385"/>
      <c r="O85" s="373"/>
      <c r="P85" s="382"/>
      <c r="Q85" s="382"/>
      <c r="R85" s="382"/>
      <c r="S85" s="382"/>
      <c r="T85" s="382"/>
      <c r="U85" s="382"/>
      <c r="V85" s="315"/>
      <c r="W85" s="95" t="s">
        <v>471</v>
      </c>
      <c r="X85" s="94">
        <v>0</v>
      </c>
      <c r="Y85" s="102">
        <v>0.2</v>
      </c>
      <c r="Z85" s="104" t="s">
        <v>477</v>
      </c>
      <c r="AA85" s="103">
        <v>43922</v>
      </c>
      <c r="AB85" s="103">
        <v>44196</v>
      </c>
      <c r="AC85" s="104" t="s">
        <v>475</v>
      </c>
      <c r="AD85" s="105" t="s">
        <v>474</v>
      </c>
      <c r="AE85" s="106" t="s">
        <v>100</v>
      </c>
      <c r="AF85" s="106" t="s">
        <v>100</v>
      </c>
      <c r="AG85" s="106" t="s">
        <v>100</v>
      </c>
      <c r="AH85" s="106" t="s">
        <v>100</v>
      </c>
      <c r="AI85" s="106"/>
      <c r="AJ85" s="106" t="s">
        <v>100</v>
      </c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</row>
    <row r="86" spans="1:73" s="36" customFormat="1" ht="48" customHeight="1" x14ac:dyDescent="0.25">
      <c r="A86" s="365"/>
      <c r="B86" s="304"/>
      <c r="C86" s="98">
        <f>+D86*40%</f>
        <v>1.2E-2</v>
      </c>
      <c r="D86" s="97">
        <v>0.03</v>
      </c>
      <c r="E86" s="109" t="s">
        <v>467</v>
      </c>
      <c r="F86" s="310"/>
      <c r="G86" s="376"/>
      <c r="H86" s="386" t="s">
        <v>160</v>
      </c>
      <c r="I86" s="386" t="s">
        <v>488</v>
      </c>
      <c r="J86" s="386" t="s">
        <v>448</v>
      </c>
      <c r="K86" s="386" t="s">
        <v>292</v>
      </c>
      <c r="L86" s="386" t="s">
        <v>480</v>
      </c>
      <c r="M86" s="386" t="s">
        <v>489</v>
      </c>
      <c r="N86" s="386" t="s">
        <v>490</v>
      </c>
      <c r="O86" s="391" t="s">
        <v>116</v>
      </c>
      <c r="P86" s="389"/>
      <c r="Q86" s="390">
        <v>1</v>
      </c>
      <c r="R86" s="390">
        <v>0.25</v>
      </c>
      <c r="S86" s="390">
        <v>0.5</v>
      </c>
      <c r="T86" s="390">
        <v>0.75</v>
      </c>
      <c r="U86" s="390">
        <v>1</v>
      </c>
      <c r="V86" s="389">
        <v>0</v>
      </c>
      <c r="W86" s="101" t="s">
        <v>481</v>
      </c>
      <c r="X86" s="101">
        <v>0</v>
      </c>
      <c r="Y86" s="126">
        <v>0.33</v>
      </c>
      <c r="Z86" s="101" t="s">
        <v>482</v>
      </c>
      <c r="AA86" s="130">
        <v>43922</v>
      </c>
      <c r="AB86" s="130">
        <v>44196</v>
      </c>
      <c r="AC86" s="101" t="s">
        <v>202</v>
      </c>
      <c r="AD86" s="125"/>
      <c r="AE86" s="72"/>
      <c r="AF86" s="123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</row>
    <row r="87" spans="1:73" s="36" customFormat="1" ht="48" customHeight="1" x14ac:dyDescent="0.25">
      <c r="A87" s="365"/>
      <c r="B87" s="304"/>
      <c r="C87" s="98"/>
      <c r="D87" s="97"/>
      <c r="E87" s="109"/>
      <c r="F87" s="310"/>
      <c r="G87" s="376"/>
      <c r="H87" s="387"/>
      <c r="I87" s="387"/>
      <c r="J87" s="387"/>
      <c r="K87" s="387"/>
      <c r="L87" s="387"/>
      <c r="M87" s="387"/>
      <c r="N87" s="387"/>
      <c r="O87" s="391"/>
      <c r="P87" s="389"/>
      <c r="Q87" s="390"/>
      <c r="R87" s="390"/>
      <c r="S87" s="390"/>
      <c r="T87" s="390"/>
      <c r="U87" s="390"/>
      <c r="V87" s="389"/>
      <c r="W87" s="124" t="s">
        <v>485</v>
      </c>
      <c r="X87" s="124">
        <v>0</v>
      </c>
      <c r="Y87" s="129">
        <v>0.33</v>
      </c>
      <c r="Z87" s="124" t="s">
        <v>483</v>
      </c>
      <c r="AA87" s="130">
        <v>43922</v>
      </c>
      <c r="AB87" s="130">
        <v>44196</v>
      </c>
      <c r="AC87" s="101" t="s">
        <v>202</v>
      </c>
      <c r="AD87" s="127"/>
      <c r="AE87" s="128"/>
      <c r="AF87" s="123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</row>
    <row r="88" spans="1:73" s="36" customFormat="1" ht="48" customHeight="1" x14ac:dyDescent="0.25">
      <c r="A88" s="365"/>
      <c r="B88" s="304"/>
      <c r="C88" s="98"/>
      <c r="D88" s="97"/>
      <c r="E88" s="109"/>
      <c r="F88" s="310"/>
      <c r="G88" s="376"/>
      <c r="H88" s="388"/>
      <c r="I88" s="388"/>
      <c r="J88" s="388"/>
      <c r="K88" s="388"/>
      <c r="L88" s="388"/>
      <c r="M88" s="388"/>
      <c r="N88" s="388"/>
      <c r="O88" s="391"/>
      <c r="P88" s="389"/>
      <c r="Q88" s="390"/>
      <c r="R88" s="390"/>
      <c r="S88" s="390"/>
      <c r="T88" s="390"/>
      <c r="U88" s="390"/>
      <c r="V88" s="389"/>
      <c r="W88" s="124" t="s">
        <v>486</v>
      </c>
      <c r="X88" s="124">
        <v>0</v>
      </c>
      <c r="Y88" s="129">
        <v>0.34</v>
      </c>
      <c r="Z88" s="124" t="s">
        <v>484</v>
      </c>
      <c r="AA88" s="130">
        <v>43885</v>
      </c>
      <c r="AB88" s="130">
        <v>44104</v>
      </c>
      <c r="AC88" s="101" t="s">
        <v>202</v>
      </c>
      <c r="AD88" s="127"/>
      <c r="AE88" s="128"/>
      <c r="AF88" s="123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</row>
    <row r="89" spans="1:73" ht="88.5" hidden="1" customHeight="1" x14ac:dyDescent="0.25">
      <c r="A89" s="366"/>
      <c r="B89" s="381"/>
      <c r="C89" s="98">
        <f>+D89*40%</f>
        <v>1.6E-2</v>
      </c>
      <c r="D89" s="97">
        <v>0.04</v>
      </c>
      <c r="E89" s="109" t="s">
        <v>468</v>
      </c>
      <c r="F89" s="375"/>
      <c r="G89" s="377"/>
      <c r="H89" s="121" t="s">
        <v>160</v>
      </c>
      <c r="I89" s="122" t="s">
        <v>449</v>
      </c>
      <c r="J89" s="121" t="s">
        <v>450</v>
      </c>
      <c r="K89" s="69"/>
      <c r="L89" s="32"/>
      <c r="M89" s="32"/>
      <c r="N89" s="33"/>
      <c r="O89" s="33"/>
      <c r="P89" s="34"/>
      <c r="Q89" s="32"/>
      <c r="R89" s="32"/>
      <c r="S89" s="32"/>
      <c r="T89" s="32"/>
      <c r="U89" s="32"/>
      <c r="V89" s="100"/>
      <c r="W89" s="124"/>
      <c r="X89" s="124"/>
      <c r="Y89" s="124"/>
      <c r="Z89" s="124"/>
      <c r="AA89" s="69"/>
      <c r="AB89" s="32"/>
      <c r="AC89" s="32"/>
      <c r="AD89" s="34"/>
      <c r="AE89" s="31"/>
    </row>
    <row r="90" spans="1:73" ht="48" customHeight="1" x14ac:dyDescent="0.25">
      <c r="A90" s="37"/>
      <c r="B90" s="37"/>
      <c r="C90" s="37"/>
      <c r="D90" s="37"/>
      <c r="E90" s="120"/>
      <c r="F90" s="37"/>
      <c r="G90" s="37"/>
      <c r="H90" s="31"/>
      <c r="I90" s="32"/>
      <c r="J90" s="33"/>
      <c r="W90" s="32"/>
      <c r="X90" s="32"/>
      <c r="Y90" s="32"/>
      <c r="Z90" s="32"/>
    </row>
    <row r="91" spans="1:73" ht="48" customHeight="1" x14ac:dyDescent="0.25">
      <c r="A91" s="37"/>
      <c r="B91" s="37"/>
      <c r="C91" s="37"/>
      <c r="D91" s="37"/>
      <c r="E91" s="37"/>
      <c r="F91" s="37"/>
      <c r="G91" s="37"/>
    </row>
    <row r="92" spans="1:73" ht="48" customHeight="1" x14ac:dyDescent="0.25">
      <c r="A92" s="37"/>
      <c r="B92" s="37"/>
      <c r="C92" s="37"/>
      <c r="D92" s="37"/>
      <c r="E92" s="37"/>
      <c r="F92" s="37"/>
      <c r="G92" s="37"/>
    </row>
    <row r="93" spans="1:73" ht="48" customHeight="1" x14ac:dyDescent="0.25">
      <c r="A93" s="37"/>
      <c r="B93" s="37"/>
      <c r="C93" s="37"/>
      <c r="D93" s="37"/>
      <c r="E93" s="37"/>
      <c r="F93" s="37"/>
      <c r="G93" s="37"/>
    </row>
    <row r="94" spans="1:73" ht="48" customHeight="1" x14ac:dyDescent="0.25">
      <c r="A94" s="37"/>
      <c r="B94" s="37"/>
      <c r="C94" s="37"/>
      <c r="D94" s="37"/>
      <c r="E94" s="37"/>
      <c r="F94" s="37"/>
      <c r="G94" s="37"/>
    </row>
    <row r="95" spans="1:73" ht="48" customHeight="1" x14ac:dyDescent="0.25">
      <c r="A95" s="37"/>
      <c r="B95" s="37"/>
      <c r="C95" s="37"/>
      <c r="D95" s="37"/>
      <c r="E95" s="37"/>
      <c r="F95" s="37"/>
      <c r="G95" s="37"/>
    </row>
    <row r="96" spans="1:73" ht="48" customHeight="1" x14ac:dyDescent="0.25">
      <c r="A96" s="37"/>
      <c r="B96" s="37"/>
      <c r="C96" s="37"/>
      <c r="D96" s="37"/>
      <c r="E96" s="37"/>
      <c r="F96" s="37"/>
      <c r="G96" s="37"/>
    </row>
    <row r="97" spans="1:7" ht="48" customHeight="1" x14ac:dyDescent="0.25">
      <c r="A97" s="37"/>
      <c r="B97" s="37"/>
      <c r="C97" s="37"/>
      <c r="D97" s="37"/>
      <c r="E97" s="37"/>
      <c r="F97" s="37"/>
      <c r="G97" s="37"/>
    </row>
    <row r="98" spans="1:7" ht="48" customHeight="1" x14ac:dyDescent="0.25">
      <c r="A98" s="37"/>
      <c r="B98" s="37"/>
      <c r="C98" s="37"/>
      <c r="D98" s="37"/>
      <c r="E98" s="37"/>
      <c r="F98" s="37"/>
      <c r="G98" s="37"/>
    </row>
    <row r="99" spans="1:7" ht="48" customHeight="1" x14ac:dyDescent="0.25">
      <c r="A99" s="37"/>
      <c r="B99" s="37"/>
      <c r="C99" s="37"/>
      <c r="D99" s="37"/>
      <c r="E99" s="37"/>
      <c r="F99" s="37"/>
      <c r="G99" s="37"/>
    </row>
    <row r="100" spans="1:7" ht="48" customHeight="1" x14ac:dyDescent="0.25">
      <c r="A100" s="37"/>
      <c r="B100" s="37"/>
      <c r="C100" s="37"/>
      <c r="D100" s="37"/>
      <c r="E100" s="37"/>
      <c r="F100" s="37"/>
      <c r="G100" s="37"/>
    </row>
    <row r="101" spans="1:7" ht="48" customHeight="1" x14ac:dyDescent="0.25">
      <c r="A101" s="37"/>
      <c r="B101" s="37"/>
      <c r="C101" s="37"/>
      <c r="D101" s="37"/>
      <c r="E101" s="37"/>
      <c r="F101" s="37"/>
      <c r="G101" s="37"/>
    </row>
    <row r="102" spans="1:7" ht="48" customHeight="1" x14ac:dyDescent="0.25">
      <c r="A102" s="37"/>
      <c r="B102" s="37"/>
      <c r="C102" s="37"/>
      <c r="D102" s="37"/>
      <c r="E102" s="37"/>
      <c r="F102" s="37"/>
      <c r="G102" s="37"/>
    </row>
    <row r="103" spans="1:7" ht="48" customHeight="1" x14ac:dyDescent="0.25">
      <c r="A103" s="37"/>
      <c r="B103" s="37"/>
      <c r="C103" s="37"/>
      <c r="D103" s="37"/>
      <c r="E103" s="37"/>
      <c r="F103" s="37"/>
      <c r="G103" s="37"/>
    </row>
    <row r="104" spans="1:7" ht="48" customHeight="1" x14ac:dyDescent="0.25">
      <c r="A104" s="37"/>
      <c r="B104" s="37"/>
      <c r="C104" s="37"/>
      <c r="D104" s="37"/>
      <c r="E104" s="37"/>
      <c r="F104" s="37"/>
      <c r="G104" s="37"/>
    </row>
    <row r="105" spans="1:7" ht="48" customHeight="1" x14ac:dyDescent="0.25">
      <c r="A105" s="37"/>
      <c r="B105" s="37"/>
      <c r="C105" s="37"/>
      <c r="D105" s="37"/>
      <c r="E105" s="37"/>
      <c r="F105" s="37"/>
      <c r="G105" s="37"/>
    </row>
    <row r="106" spans="1:7" ht="48" customHeight="1" x14ac:dyDescent="0.25">
      <c r="A106" s="37"/>
      <c r="B106" s="37"/>
      <c r="C106" s="37"/>
      <c r="D106" s="37"/>
      <c r="E106" s="37"/>
      <c r="F106" s="37"/>
      <c r="G106" s="37"/>
    </row>
    <row r="107" spans="1:7" ht="48" customHeight="1" x14ac:dyDescent="0.25">
      <c r="A107" s="37"/>
      <c r="B107" s="37"/>
      <c r="C107" s="37"/>
      <c r="D107" s="37"/>
      <c r="E107" s="37"/>
      <c r="F107" s="37"/>
      <c r="G107" s="37"/>
    </row>
    <row r="108" spans="1:7" ht="48" customHeight="1" x14ac:dyDescent="0.25">
      <c r="A108" s="37"/>
      <c r="B108" s="37"/>
      <c r="C108" s="37"/>
      <c r="D108" s="37"/>
      <c r="E108" s="37"/>
      <c r="F108" s="37"/>
      <c r="G108" s="37"/>
    </row>
    <row r="117" spans="1:73" s="40" customFormat="1" ht="48" customHeight="1" x14ac:dyDescent="0.25">
      <c r="A117" s="38"/>
      <c r="B117" s="38"/>
      <c r="C117" s="38"/>
      <c r="D117" s="38"/>
      <c r="E117" s="38"/>
      <c r="F117" s="38"/>
      <c r="G117" s="38"/>
      <c r="H117" s="38"/>
      <c r="I117" s="39"/>
      <c r="K117" s="39"/>
      <c r="L117" s="39"/>
      <c r="M117" s="43"/>
      <c r="N117" s="43"/>
      <c r="P117" s="41"/>
      <c r="Q117" s="39"/>
      <c r="R117" s="39"/>
      <c r="S117" s="39"/>
      <c r="T117" s="39"/>
      <c r="U117" s="39"/>
      <c r="V117" s="41"/>
      <c r="W117" s="39"/>
      <c r="X117" s="39"/>
      <c r="Y117" s="39"/>
      <c r="Z117" s="39"/>
      <c r="AA117" s="39"/>
      <c r="AB117" s="39"/>
      <c r="AC117" s="39"/>
      <c r="AD117" s="41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3"/>
      <c r="BU117" s="3"/>
    </row>
  </sheetData>
  <autoFilter ref="A6:BU89"/>
  <mergeCells count="565">
    <mergeCell ref="L86:L88"/>
    <mergeCell ref="H86:H88"/>
    <mergeCell ref="I86:I88"/>
    <mergeCell ref="J86:J88"/>
    <mergeCell ref="K86:K88"/>
    <mergeCell ref="V86:V88"/>
    <mergeCell ref="S86:S88"/>
    <mergeCell ref="T86:T88"/>
    <mergeCell ref="U86:U88"/>
    <mergeCell ref="O86:O88"/>
    <mergeCell ref="P86:P88"/>
    <mergeCell ref="Q86:Q88"/>
    <mergeCell ref="R86:R88"/>
    <mergeCell ref="N86:N88"/>
    <mergeCell ref="M86:M88"/>
    <mergeCell ref="O83:O85"/>
    <mergeCell ref="P83:P85"/>
    <mergeCell ref="Q83:Q85"/>
    <mergeCell ref="R83:R85"/>
    <mergeCell ref="S83:S85"/>
    <mergeCell ref="T83:T85"/>
    <mergeCell ref="U83:U85"/>
    <mergeCell ref="V83:V85"/>
    <mergeCell ref="L83:L85"/>
    <mergeCell ref="N83:N85"/>
    <mergeCell ref="A54:A89"/>
    <mergeCell ref="C83:C85"/>
    <mergeCell ref="E83:E85"/>
    <mergeCell ref="H83:H85"/>
    <mergeCell ref="I83:I85"/>
    <mergeCell ref="J83:J85"/>
    <mergeCell ref="K83:K85"/>
    <mergeCell ref="M83:M85"/>
    <mergeCell ref="F54:F89"/>
    <mergeCell ref="G54:G89"/>
    <mergeCell ref="D83:D85"/>
    <mergeCell ref="B54:B89"/>
    <mergeCell ref="D71:D74"/>
    <mergeCell ref="E71:E74"/>
    <mergeCell ref="H71:H74"/>
    <mergeCell ref="I71:I74"/>
    <mergeCell ref="J71:J74"/>
    <mergeCell ref="K71:K74"/>
    <mergeCell ref="L71:L74"/>
    <mergeCell ref="M71:M74"/>
    <mergeCell ref="K60:K61"/>
    <mergeCell ref="L60:L61"/>
    <mergeCell ref="M60:M61"/>
    <mergeCell ref="H62:H64"/>
    <mergeCell ref="V80:V82"/>
    <mergeCell ref="P80:P82"/>
    <mergeCell ref="Q80:Q82"/>
    <mergeCell ref="R80:R82"/>
    <mergeCell ref="S80:S82"/>
    <mergeCell ref="T80:T82"/>
    <mergeCell ref="U80:U82"/>
    <mergeCell ref="J80:J82"/>
    <mergeCell ref="K80:K82"/>
    <mergeCell ref="L80:L82"/>
    <mergeCell ref="M80:M82"/>
    <mergeCell ref="N80:N82"/>
    <mergeCell ref="O80:O82"/>
    <mergeCell ref="BO75:BO79"/>
    <mergeCell ref="BP75:BP79"/>
    <mergeCell ref="BQ75:BQ79"/>
    <mergeCell ref="BR75:BR79"/>
    <mergeCell ref="BS75:BS79"/>
    <mergeCell ref="C80:C82"/>
    <mergeCell ref="D80:D82"/>
    <mergeCell ref="E80:E82"/>
    <mergeCell ref="H80:H82"/>
    <mergeCell ref="I80:I82"/>
    <mergeCell ref="BI75:BI79"/>
    <mergeCell ref="BJ75:BJ79"/>
    <mergeCell ref="BK75:BK79"/>
    <mergeCell ref="BL75:BL79"/>
    <mergeCell ref="BM75:BM79"/>
    <mergeCell ref="BN75:BN79"/>
    <mergeCell ref="BC75:BC79"/>
    <mergeCell ref="BD75:BD79"/>
    <mergeCell ref="BE75:BE79"/>
    <mergeCell ref="BF75:BF79"/>
    <mergeCell ref="BG75:BG79"/>
    <mergeCell ref="BH75:BH79"/>
    <mergeCell ref="AW75:AW79"/>
    <mergeCell ref="AX75:AX79"/>
    <mergeCell ref="AY75:AY79"/>
    <mergeCell ref="AZ75:AZ79"/>
    <mergeCell ref="BA75:BA79"/>
    <mergeCell ref="BB75:BB79"/>
    <mergeCell ref="AQ75:AQ79"/>
    <mergeCell ref="AR75:AR79"/>
    <mergeCell ref="AS75:AS79"/>
    <mergeCell ref="AT75:AT79"/>
    <mergeCell ref="AU75:AU79"/>
    <mergeCell ref="AV75:AV79"/>
    <mergeCell ref="AM75:AM79"/>
    <mergeCell ref="AN75:AN79"/>
    <mergeCell ref="AO75:AO79"/>
    <mergeCell ref="AP75:AP79"/>
    <mergeCell ref="AE75:AE79"/>
    <mergeCell ref="AF75:AF79"/>
    <mergeCell ref="AG75:AG79"/>
    <mergeCell ref="AH75:AH79"/>
    <mergeCell ref="AI75:AI79"/>
    <mergeCell ref="AJ75:AJ79"/>
    <mergeCell ref="AC75:AC79"/>
    <mergeCell ref="L75:L79"/>
    <mergeCell ref="M75:M79"/>
    <mergeCell ref="N75:N79"/>
    <mergeCell ref="O75:O79"/>
    <mergeCell ref="P75:P79"/>
    <mergeCell ref="Q75:Q79"/>
    <mergeCell ref="AK75:AK79"/>
    <mergeCell ref="AL75:AL79"/>
    <mergeCell ref="V71:V74"/>
    <mergeCell ref="C75:C79"/>
    <mergeCell ref="D75:D79"/>
    <mergeCell ref="E75:E79"/>
    <mergeCell ref="H75:H79"/>
    <mergeCell ref="I75:I79"/>
    <mergeCell ref="J75:J79"/>
    <mergeCell ref="K75:K79"/>
    <mergeCell ref="N71:N74"/>
    <mergeCell ref="O71:O74"/>
    <mergeCell ref="P71:P74"/>
    <mergeCell ref="Q71:Q74"/>
    <mergeCell ref="R71:R74"/>
    <mergeCell ref="S71:S74"/>
    <mergeCell ref="R75:R79"/>
    <mergeCell ref="S75:S79"/>
    <mergeCell ref="T75:T79"/>
    <mergeCell ref="U75:U79"/>
    <mergeCell ref="V75:V79"/>
    <mergeCell ref="C71:C74"/>
    <mergeCell ref="T67:T70"/>
    <mergeCell ref="U67:U70"/>
    <mergeCell ref="J67:J70"/>
    <mergeCell ref="K67:K70"/>
    <mergeCell ref="L67:L70"/>
    <mergeCell ref="M67:M70"/>
    <mergeCell ref="N67:N70"/>
    <mergeCell ref="O67:O70"/>
    <mergeCell ref="T71:T74"/>
    <mergeCell ref="U71:U74"/>
    <mergeCell ref="R65:R66"/>
    <mergeCell ref="S65:S66"/>
    <mergeCell ref="T65:T66"/>
    <mergeCell ref="C62:C64"/>
    <mergeCell ref="D62:D64"/>
    <mergeCell ref="E62:E64"/>
    <mergeCell ref="U65:U66"/>
    <mergeCell ref="V65:V66"/>
    <mergeCell ref="C67:C70"/>
    <mergeCell ref="D67:D70"/>
    <mergeCell ref="E67:E70"/>
    <mergeCell ref="H67:H70"/>
    <mergeCell ref="I67:I70"/>
    <mergeCell ref="L65:L66"/>
    <mergeCell ref="M65:M66"/>
    <mergeCell ref="N65:N66"/>
    <mergeCell ref="O65:O66"/>
    <mergeCell ref="P65:P66"/>
    <mergeCell ref="Q65:Q66"/>
    <mergeCell ref="V67:V70"/>
    <mergeCell ref="P67:P70"/>
    <mergeCell ref="Q67:Q70"/>
    <mergeCell ref="R67:R70"/>
    <mergeCell ref="S67:S70"/>
    <mergeCell ref="C65:C66"/>
    <mergeCell ref="D65:D66"/>
    <mergeCell ref="E65:E66"/>
    <mergeCell ref="H65:H66"/>
    <mergeCell ref="I65:I66"/>
    <mergeCell ref="J65:J66"/>
    <mergeCell ref="K65:K66"/>
    <mergeCell ref="N62:N64"/>
    <mergeCell ref="O62:O64"/>
    <mergeCell ref="U57:U59"/>
    <mergeCell ref="I57:I59"/>
    <mergeCell ref="J57:J59"/>
    <mergeCell ref="K57:K59"/>
    <mergeCell ref="N60:N61"/>
    <mergeCell ref="O60:O61"/>
    <mergeCell ref="T62:T64"/>
    <mergeCell ref="U62:U64"/>
    <mergeCell ref="V62:V64"/>
    <mergeCell ref="P62:P64"/>
    <mergeCell ref="Q62:Q64"/>
    <mergeCell ref="R62:R64"/>
    <mergeCell ref="S62:S64"/>
    <mergeCell ref="H57:H59"/>
    <mergeCell ref="I62:I64"/>
    <mergeCell ref="J62:J64"/>
    <mergeCell ref="K62:K64"/>
    <mergeCell ref="L62:L64"/>
    <mergeCell ref="M62:M64"/>
    <mergeCell ref="R57:R59"/>
    <mergeCell ref="S57:S59"/>
    <mergeCell ref="T57:T59"/>
    <mergeCell ref="M54:M56"/>
    <mergeCell ref="V57:V59"/>
    <mergeCell ref="C60:C61"/>
    <mergeCell ref="D60:D61"/>
    <mergeCell ref="E60:E61"/>
    <mergeCell ref="H60:H61"/>
    <mergeCell ref="I60:I61"/>
    <mergeCell ref="L57:L59"/>
    <mergeCell ref="M57:M59"/>
    <mergeCell ref="N57:N59"/>
    <mergeCell ref="O57:O59"/>
    <mergeCell ref="P57:P59"/>
    <mergeCell ref="Q57:Q59"/>
    <mergeCell ref="V60:V61"/>
    <mergeCell ref="P60:P61"/>
    <mergeCell ref="Q60:Q61"/>
    <mergeCell ref="R60:R61"/>
    <mergeCell ref="S60:S61"/>
    <mergeCell ref="T60:T61"/>
    <mergeCell ref="U60:U61"/>
    <mergeCell ref="J60:J61"/>
    <mergeCell ref="C57:C59"/>
    <mergeCell ref="D57:D59"/>
    <mergeCell ref="E57:E59"/>
    <mergeCell ref="V49:V53"/>
    <mergeCell ref="C54:C56"/>
    <mergeCell ref="D54:D56"/>
    <mergeCell ref="E54:E56"/>
    <mergeCell ref="N49:N53"/>
    <mergeCell ref="O49:O53"/>
    <mergeCell ref="P49:P53"/>
    <mergeCell ref="Q49:Q53"/>
    <mergeCell ref="R49:R53"/>
    <mergeCell ref="S49:S53"/>
    <mergeCell ref="T54:T56"/>
    <mergeCell ref="U54:U56"/>
    <mergeCell ref="V54:V56"/>
    <mergeCell ref="N54:N56"/>
    <mergeCell ref="O54:O56"/>
    <mergeCell ref="P54:P56"/>
    <mergeCell ref="Q54:Q56"/>
    <mergeCell ref="R54:R56"/>
    <mergeCell ref="S54:S56"/>
    <mergeCell ref="H54:H56"/>
    <mergeCell ref="I54:I56"/>
    <mergeCell ref="J54:J56"/>
    <mergeCell ref="K54:K56"/>
    <mergeCell ref="L54:L56"/>
    <mergeCell ref="V46:V48"/>
    <mergeCell ref="C49:C53"/>
    <mergeCell ref="D49:D53"/>
    <mergeCell ref="E49:E53"/>
    <mergeCell ref="H49:H53"/>
    <mergeCell ref="I49:I53"/>
    <mergeCell ref="J49:J53"/>
    <mergeCell ref="K49:K53"/>
    <mergeCell ref="L49:L53"/>
    <mergeCell ref="M49:M53"/>
    <mergeCell ref="P46:P48"/>
    <mergeCell ref="Q46:Q48"/>
    <mergeCell ref="R46:R48"/>
    <mergeCell ref="S46:S48"/>
    <mergeCell ref="T46:T48"/>
    <mergeCell ref="U46:U48"/>
    <mergeCell ref="J46:J48"/>
    <mergeCell ref="K46:K48"/>
    <mergeCell ref="L46:L48"/>
    <mergeCell ref="M46:M48"/>
    <mergeCell ref="N46:N48"/>
    <mergeCell ref="O46:O48"/>
    <mergeCell ref="T49:T53"/>
    <mergeCell ref="U49:U53"/>
    <mergeCell ref="O40:O41"/>
    <mergeCell ref="P40:P41"/>
    <mergeCell ref="R42:R45"/>
    <mergeCell ref="S42:S45"/>
    <mergeCell ref="T42:T45"/>
    <mergeCell ref="U42:U45"/>
    <mergeCell ref="V42:V45"/>
    <mergeCell ref="C46:C48"/>
    <mergeCell ref="D46:D48"/>
    <mergeCell ref="E46:E48"/>
    <mergeCell ref="H46:H48"/>
    <mergeCell ref="I46:I48"/>
    <mergeCell ref="L42:L45"/>
    <mergeCell ref="M42:M45"/>
    <mergeCell ref="N42:N45"/>
    <mergeCell ref="O42:O45"/>
    <mergeCell ref="P42:P45"/>
    <mergeCell ref="Q42:Q45"/>
    <mergeCell ref="C42:C45"/>
    <mergeCell ref="D42:D45"/>
    <mergeCell ref="E42:E45"/>
    <mergeCell ref="I42:I45"/>
    <mergeCell ref="J42:J45"/>
    <mergeCell ref="K42:K45"/>
    <mergeCell ref="T38:T39"/>
    <mergeCell ref="U38:U39"/>
    <mergeCell ref="V38:V39"/>
    <mergeCell ref="C40:C41"/>
    <mergeCell ref="D40:D41"/>
    <mergeCell ref="E40:E41"/>
    <mergeCell ref="I40:I41"/>
    <mergeCell ref="J40:J41"/>
    <mergeCell ref="L38:L39"/>
    <mergeCell ref="M38:M39"/>
    <mergeCell ref="N38:N39"/>
    <mergeCell ref="O38:O39"/>
    <mergeCell ref="P38:P39"/>
    <mergeCell ref="Q38:Q39"/>
    <mergeCell ref="Q40:Q41"/>
    <mergeCell ref="R40:R41"/>
    <mergeCell ref="S40:S41"/>
    <mergeCell ref="T40:T41"/>
    <mergeCell ref="U40:U41"/>
    <mergeCell ref="V40:V41"/>
    <mergeCell ref="K40:K41"/>
    <mergeCell ref="L40:L41"/>
    <mergeCell ref="M40:M41"/>
    <mergeCell ref="N40:N41"/>
    <mergeCell ref="K38:K39"/>
    <mergeCell ref="N36:N37"/>
    <mergeCell ref="O36:O37"/>
    <mergeCell ref="P36:P37"/>
    <mergeCell ref="Q36:Q37"/>
    <mergeCell ref="R36:R37"/>
    <mergeCell ref="S36:S37"/>
    <mergeCell ref="H36:H37"/>
    <mergeCell ref="I36:I37"/>
    <mergeCell ref="J36:J37"/>
    <mergeCell ref="K36:K37"/>
    <mergeCell ref="L36:L37"/>
    <mergeCell ref="M36:M37"/>
    <mergeCell ref="R38:R39"/>
    <mergeCell ref="S38:S39"/>
    <mergeCell ref="U33:U35"/>
    <mergeCell ref="V33:V35"/>
    <mergeCell ref="A36:A53"/>
    <mergeCell ref="B36:B53"/>
    <mergeCell ref="C36:C37"/>
    <mergeCell ref="D36:D37"/>
    <mergeCell ref="E36:E37"/>
    <mergeCell ref="F36:F53"/>
    <mergeCell ref="G36:G53"/>
    <mergeCell ref="N33:N35"/>
    <mergeCell ref="O33:O35"/>
    <mergeCell ref="P33:P35"/>
    <mergeCell ref="Q33:Q35"/>
    <mergeCell ref="R33:R35"/>
    <mergeCell ref="S33:S35"/>
    <mergeCell ref="T36:T37"/>
    <mergeCell ref="U36:U37"/>
    <mergeCell ref="V36:V37"/>
    <mergeCell ref="C38:C39"/>
    <mergeCell ref="D38:D39"/>
    <mergeCell ref="E38:E39"/>
    <mergeCell ref="H38:H45"/>
    <mergeCell ref="I38:I39"/>
    <mergeCell ref="J38:J39"/>
    <mergeCell ref="K33:K35"/>
    <mergeCell ref="L33:L35"/>
    <mergeCell ref="M33:M35"/>
    <mergeCell ref="O31:O32"/>
    <mergeCell ref="P31:P32"/>
    <mergeCell ref="Q31:Q32"/>
    <mergeCell ref="R31:R32"/>
    <mergeCell ref="S31:S32"/>
    <mergeCell ref="T31:T32"/>
    <mergeCell ref="T33:T35"/>
    <mergeCell ref="V28:V30"/>
    <mergeCell ref="C31:C32"/>
    <mergeCell ref="D31:D32"/>
    <mergeCell ref="E31:E32"/>
    <mergeCell ref="I31:I32"/>
    <mergeCell ref="J31:J32"/>
    <mergeCell ref="K31:K32"/>
    <mergeCell ref="L31:L32"/>
    <mergeCell ref="M31:M32"/>
    <mergeCell ref="N31:N32"/>
    <mergeCell ref="P28:P30"/>
    <mergeCell ref="Q28:Q30"/>
    <mergeCell ref="R28:R30"/>
    <mergeCell ref="S28:S30"/>
    <mergeCell ref="T28:T30"/>
    <mergeCell ref="U28:U30"/>
    <mergeCell ref="J28:J30"/>
    <mergeCell ref="K28:K30"/>
    <mergeCell ref="L28:L30"/>
    <mergeCell ref="M28:M30"/>
    <mergeCell ref="N28:N30"/>
    <mergeCell ref="O28:O30"/>
    <mergeCell ref="U31:U32"/>
    <mergeCell ref="V31:V32"/>
    <mergeCell ref="Q24:Q27"/>
    <mergeCell ref="R24:R27"/>
    <mergeCell ref="S24:S27"/>
    <mergeCell ref="T24:T27"/>
    <mergeCell ref="U24:U27"/>
    <mergeCell ref="V24:V27"/>
    <mergeCell ref="K24:K27"/>
    <mergeCell ref="L24:L27"/>
    <mergeCell ref="M24:M27"/>
    <mergeCell ref="N24:N27"/>
    <mergeCell ref="O24:O27"/>
    <mergeCell ref="P24:P27"/>
    <mergeCell ref="C24:C27"/>
    <mergeCell ref="D24:D27"/>
    <mergeCell ref="E24:E27"/>
    <mergeCell ref="H24:H35"/>
    <mergeCell ref="I24:I27"/>
    <mergeCell ref="J24:J27"/>
    <mergeCell ref="C28:C30"/>
    <mergeCell ref="D28:D30"/>
    <mergeCell ref="E28:E30"/>
    <mergeCell ref="I28:I30"/>
    <mergeCell ref="C33:C35"/>
    <mergeCell ref="D33:D35"/>
    <mergeCell ref="E33:E35"/>
    <mergeCell ref="I33:I35"/>
    <mergeCell ref="J33:J35"/>
    <mergeCell ref="Q20:Q23"/>
    <mergeCell ref="R20:R23"/>
    <mergeCell ref="S20:S23"/>
    <mergeCell ref="T20:T23"/>
    <mergeCell ref="U20:U23"/>
    <mergeCell ref="V20:V23"/>
    <mergeCell ref="K20:K23"/>
    <mergeCell ref="L20:L23"/>
    <mergeCell ref="M20:M23"/>
    <mergeCell ref="N20:N23"/>
    <mergeCell ref="O20:O23"/>
    <mergeCell ref="P20:P23"/>
    <mergeCell ref="K17:K19"/>
    <mergeCell ref="L17:L19"/>
    <mergeCell ref="M17:M19"/>
    <mergeCell ref="N17:N19"/>
    <mergeCell ref="O17:O19"/>
    <mergeCell ref="P17:P19"/>
    <mergeCell ref="C20:C23"/>
    <mergeCell ref="D20:D23"/>
    <mergeCell ref="E20:E23"/>
    <mergeCell ref="H20:H23"/>
    <mergeCell ref="I20:I23"/>
    <mergeCell ref="J20:J23"/>
    <mergeCell ref="L15:L16"/>
    <mergeCell ref="M15:M16"/>
    <mergeCell ref="N15:N16"/>
    <mergeCell ref="O15:O16"/>
    <mergeCell ref="P15:P16"/>
    <mergeCell ref="Q15:Q16"/>
    <mergeCell ref="T17:T19"/>
    <mergeCell ref="U17:U19"/>
    <mergeCell ref="V17:V19"/>
    <mergeCell ref="Q17:Q19"/>
    <mergeCell ref="R17:R19"/>
    <mergeCell ref="S17:S19"/>
    <mergeCell ref="V11:V14"/>
    <mergeCell ref="C15:C16"/>
    <mergeCell ref="D15:D16"/>
    <mergeCell ref="E15:E16"/>
    <mergeCell ref="H15:H19"/>
    <mergeCell ref="I15:I16"/>
    <mergeCell ref="J15:J16"/>
    <mergeCell ref="K15:K16"/>
    <mergeCell ref="N11:N14"/>
    <mergeCell ref="O11:O14"/>
    <mergeCell ref="P11:P14"/>
    <mergeCell ref="Q11:Q14"/>
    <mergeCell ref="R11:R14"/>
    <mergeCell ref="S11:S14"/>
    <mergeCell ref="R15:R16"/>
    <mergeCell ref="S15:S16"/>
    <mergeCell ref="T15:T16"/>
    <mergeCell ref="U15:U16"/>
    <mergeCell ref="V15:V16"/>
    <mergeCell ref="C17:C19"/>
    <mergeCell ref="D17:D19"/>
    <mergeCell ref="E17:E19"/>
    <mergeCell ref="I17:I19"/>
    <mergeCell ref="J17:J19"/>
    <mergeCell ref="H7:H14"/>
    <mergeCell ref="I7:I10"/>
    <mergeCell ref="J7:J10"/>
    <mergeCell ref="K7:K10"/>
    <mergeCell ref="L7:L10"/>
    <mergeCell ref="M7:M10"/>
    <mergeCell ref="M11:M14"/>
    <mergeCell ref="T11:T14"/>
    <mergeCell ref="U11:U14"/>
    <mergeCell ref="J11:J14"/>
    <mergeCell ref="K11:K14"/>
    <mergeCell ref="L11:L14"/>
    <mergeCell ref="N7:N10"/>
    <mergeCell ref="O7:O10"/>
    <mergeCell ref="P7:P10"/>
    <mergeCell ref="Q7:Q10"/>
    <mergeCell ref="R7:R10"/>
    <mergeCell ref="S7:S10"/>
    <mergeCell ref="A7:A35"/>
    <mergeCell ref="B7:B35"/>
    <mergeCell ref="C7:C10"/>
    <mergeCell ref="D7:D10"/>
    <mergeCell ref="E7:E10"/>
    <mergeCell ref="F7:F35"/>
    <mergeCell ref="G7:G35"/>
    <mergeCell ref="BK5:BK6"/>
    <mergeCell ref="BL5:BL6"/>
    <mergeCell ref="Z4:Z6"/>
    <mergeCell ref="AA4:AA6"/>
    <mergeCell ref="AB4:AB6"/>
    <mergeCell ref="AC4:AC6"/>
    <mergeCell ref="AD4:AD6"/>
    <mergeCell ref="T4:T6"/>
    <mergeCell ref="U4:U6"/>
    <mergeCell ref="V4:V6"/>
    <mergeCell ref="T7:T10"/>
    <mergeCell ref="U7:U10"/>
    <mergeCell ref="V7:V10"/>
    <mergeCell ref="C11:C14"/>
    <mergeCell ref="D11:D14"/>
    <mergeCell ref="E11:E14"/>
    <mergeCell ref="I11:I14"/>
    <mergeCell ref="S4:S6"/>
    <mergeCell ref="AY4:BS4"/>
    <mergeCell ref="AE5:AG5"/>
    <mergeCell ref="AH5:AI5"/>
    <mergeCell ref="AJ5:AS5"/>
    <mergeCell ref="AU5:AV5"/>
    <mergeCell ref="BB5:BF5"/>
    <mergeCell ref="BG5:BG6"/>
    <mergeCell ref="BH5:BH6"/>
    <mergeCell ref="BI5:BI6"/>
    <mergeCell ref="BJ5:BJ6"/>
    <mergeCell ref="AE4:AX4"/>
    <mergeCell ref="BQ5:BQ6"/>
    <mergeCell ref="BR5:BR6"/>
    <mergeCell ref="BS5:BS6"/>
    <mergeCell ref="BM5:BM6"/>
    <mergeCell ref="BN5:BN6"/>
    <mergeCell ref="BO5:BO6"/>
    <mergeCell ref="BP5:BP6"/>
    <mergeCell ref="H4:H6"/>
    <mergeCell ref="I4:I6"/>
    <mergeCell ref="J4:J6"/>
    <mergeCell ref="K4:K6"/>
    <mergeCell ref="L4:L6"/>
    <mergeCell ref="M4:M6"/>
    <mergeCell ref="A1:H2"/>
    <mergeCell ref="I1:BS2"/>
    <mergeCell ref="J3:BS3"/>
    <mergeCell ref="A4:A6"/>
    <mergeCell ref="B4:B6"/>
    <mergeCell ref="C4:C6"/>
    <mergeCell ref="D4:D6"/>
    <mergeCell ref="E4:E6"/>
    <mergeCell ref="F4:F6"/>
    <mergeCell ref="G4:G6"/>
    <mergeCell ref="W4:W6"/>
    <mergeCell ref="X4:X6"/>
    <mergeCell ref="Y4:Y6"/>
    <mergeCell ref="N4:N6"/>
    <mergeCell ref="O4:O6"/>
    <mergeCell ref="P4:P6"/>
    <mergeCell ref="Q4:Q6"/>
    <mergeCell ref="R4:R6"/>
  </mergeCells>
  <printOptions horizontalCentered="1"/>
  <pageMargins left="0.39370078740157483" right="0.39370078740157483" top="0.39370078740157483" bottom="0.39370078740157483" header="0.31496062992125984" footer="0.31496062992125984"/>
  <pageSetup paperSize="5" scale="35" fitToHeight="0" orientation="landscape" r:id="rId1"/>
  <rowBreaks count="4" manualBreakCount="4">
    <brk id="21" max="70" man="1"/>
    <brk id="36" max="70" man="1"/>
    <brk id="53" max="16383" man="1"/>
    <brk id="69" max="70" man="1"/>
  </rowBreaks>
  <colBreaks count="2" manualBreakCount="2">
    <brk id="11" max="86" man="1"/>
    <brk id="29" max="8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25"/>
  <sheetViews>
    <sheetView showGridLines="0" tabSelected="1" view="pageBreakPreview" zoomScale="82" zoomScaleNormal="120" zoomScaleSheetLayoutView="82" zoomScalePageLayoutView="120" workbookViewId="0">
      <selection activeCell="F7" sqref="F7:F35"/>
    </sheetView>
  </sheetViews>
  <sheetFormatPr baseColWidth="10" defaultColWidth="12.42578125" defaultRowHeight="48" customHeight="1" x14ac:dyDescent="0.25"/>
  <cols>
    <col min="1" max="1" width="18.85546875" style="38" customWidth="1"/>
    <col min="2" max="2" width="13.42578125" style="38" customWidth="1"/>
    <col min="3" max="3" width="9.28515625" style="38" customWidth="1"/>
    <col min="4" max="5" width="16.42578125" style="38" customWidth="1"/>
    <col min="6" max="6" width="12.42578125" style="38" customWidth="1"/>
    <col min="7" max="7" width="12" style="38" customWidth="1"/>
    <col min="8" max="8" width="19.7109375" style="38" customWidth="1"/>
    <col min="9" max="9" width="23.42578125" style="39" customWidth="1"/>
    <col min="10" max="10" width="20.42578125" style="40" customWidth="1"/>
    <col min="11" max="11" width="23.85546875" style="39" customWidth="1"/>
    <col min="12" max="12" width="30.140625" style="39" customWidth="1"/>
    <col min="13" max="13" width="29.7109375" style="39" customWidth="1"/>
    <col min="14" max="14" width="34.7109375" style="40" customWidth="1"/>
    <col min="15" max="15" width="14.85546875" style="40" customWidth="1"/>
    <col min="16" max="16" width="9.85546875" style="41" customWidth="1"/>
    <col min="17" max="22" width="9.7109375" style="39" customWidth="1"/>
    <col min="23" max="23" width="29.85546875" style="41" customWidth="1"/>
    <col min="24" max="24" width="56.85546875" style="39" customWidth="1"/>
    <col min="25" max="25" width="26" style="39" customWidth="1"/>
    <col min="26" max="26" width="11.85546875" style="39" customWidth="1"/>
    <col min="27" max="27" width="37" style="39" customWidth="1"/>
    <col min="28" max="28" width="15.140625" style="39" customWidth="1"/>
    <col min="29" max="29" width="16.7109375" style="39" customWidth="1"/>
    <col min="30" max="30" width="22" style="39" customWidth="1"/>
    <col min="31" max="31" width="25.42578125" style="41" customWidth="1"/>
    <col min="32" max="32" width="7.7109375" style="38" customWidth="1"/>
    <col min="33" max="33" width="16.42578125" style="38" customWidth="1"/>
    <col min="34" max="34" width="7.7109375" style="38" customWidth="1"/>
    <col min="35" max="36" width="5.42578125" style="38" customWidth="1"/>
    <col min="37" max="37" width="11.7109375" style="38" customWidth="1"/>
    <col min="38" max="38" width="9" style="38" customWidth="1"/>
    <col min="39" max="45" width="7.140625" style="38" customWidth="1"/>
    <col min="46" max="46" width="12.85546875" style="38" customWidth="1"/>
    <col min="47" max="47" width="12.7109375" style="38" customWidth="1"/>
    <col min="48" max="48" width="5" style="38" customWidth="1"/>
    <col min="49" max="49" width="11.42578125" style="38" customWidth="1"/>
    <col min="50" max="50" width="11.140625" style="38" customWidth="1"/>
    <col min="51" max="51" width="12.140625" style="38" customWidth="1"/>
    <col min="52" max="53" width="9.7109375" style="42" customWidth="1"/>
    <col min="54" max="54" width="10.140625" style="42" customWidth="1"/>
    <col min="55" max="59" width="7.7109375" style="42" customWidth="1"/>
    <col min="60" max="69" width="6.28515625" style="42" customWidth="1"/>
    <col min="70" max="70" width="10.140625" style="42" customWidth="1"/>
    <col min="71" max="71" width="8.28515625" style="42" customWidth="1"/>
    <col min="72" max="72" width="8.42578125" style="42" customWidth="1"/>
    <col min="73" max="74" width="12.42578125" style="3" customWidth="1"/>
    <col min="75" max="16384" width="12.42578125" style="3"/>
  </cols>
  <sheetData>
    <row r="1" spans="1:74" ht="21" customHeight="1" x14ac:dyDescent="0.25">
      <c r="A1" s="274"/>
      <c r="B1" s="275"/>
      <c r="C1" s="275"/>
      <c r="D1" s="275"/>
      <c r="E1" s="275"/>
      <c r="F1" s="276"/>
      <c r="G1" s="276"/>
      <c r="H1" s="276"/>
      <c r="I1" s="280" t="s">
        <v>3</v>
      </c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0"/>
      <c r="BE1" s="280"/>
      <c r="BF1" s="280"/>
      <c r="BG1" s="280"/>
      <c r="BH1" s="280"/>
      <c r="BI1" s="280"/>
      <c r="BJ1" s="280"/>
      <c r="BK1" s="280"/>
      <c r="BL1" s="280"/>
      <c r="BM1" s="280"/>
      <c r="BN1" s="280"/>
      <c r="BO1" s="280"/>
      <c r="BP1" s="280"/>
      <c r="BQ1" s="280"/>
      <c r="BR1" s="280"/>
      <c r="BS1" s="280"/>
      <c r="BT1" s="281"/>
      <c r="BU1" s="1"/>
      <c r="BV1" s="2"/>
    </row>
    <row r="2" spans="1:74" ht="21" customHeight="1" x14ac:dyDescent="0.25">
      <c r="A2" s="277"/>
      <c r="B2" s="278"/>
      <c r="C2" s="278"/>
      <c r="D2" s="278"/>
      <c r="E2" s="278"/>
      <c r="F2" s="279"/>
      <c r="G2" s="279"/>
      <c r="H2" s="279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BP2" s="282"/>
      <c r="BQ2" s="282"/>
      <c r="BR2" s="282"/>
      <c r="BS2" s="282"/>
      <c r="BT2" s="283"/>
      <c r="BU2" s="4"/>
      <c r="BV2" s="2"/>
    </row>
    <row r="3" spans="1:74" s="11" customFormat="1" ht="44.25" customHeight="1" x14ac:dyDescent="0.25">
      <c r="A3" s="5" t="s">
        <v>4</v>
      </c>
      <c r="B3" s="6"/>
      <c r="C3" s="6"/>
      <c r="D3" s="6"/>
      <c r="E3" s="6"/>
      <c r="F3" s="7">
        <v>2021</v>
      </c>
      <c r="G3" s="8" t="s">
        <v>5</v>
      </c>
      <c r="H3" s="7">
        <v>2</v>
      </c>
      <c r="I3" s="9" t="s">
        <v>6</v>
      </c>
      <c r="J3" s="284" t="s">
        <v>811</v>
      </c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4"/>
      <c r="BM3" s="284"/>
      <c r="BN3" s="284"/>
      <c r="BO3" s="284"/>
      <c r="BP3" s="284"/>
      <c r="BQ3" s="284"/>
      <c r="BR3" s="284"/>
      <c r="BS3" s="284"/>
      <c r="BT3" s="285"/>
      <c r="BU3" s="4"/>
      <c r="BV3" s="10"/>
    </row>
    <row r="4" spans="1:74" s="13" customFormat="1" ht="31.5" customHeight="1" x14ac:dyDescent="0.25">
      <c r="A4" s="396" t="s">
        <v>8</v>
      </c>
      <c r="B4" s="392" t="s">
        <v>524</v>
      </c>
      <c r="C4" s="392" t="s">
        <v>10</v>
      </c>
      <c r="D4" s="392" t="s">
        <v>11</v>
      </c>
      <c r="E4" s="392" t="s">
        <v>12</v>
      </c>
      <c r="F4" s="392" t="s">
        <v>13</v>
      </c>
      <c r="G4" s="392" t="s">
        <v>14</v>
      </c>
      <c r="H4" s="392" t="s">
        <v>15</v>
      </c>
      <c r="I4" s="392" t="s">
        <v>1</v>
      </c>
      <c r="J4" s="392" t="s">
        <v>494</v>
      </c>
      <c r="K4" s="392" t="s">
        <v>16</v>
      </c>
      <c r="L4" s="395" t="s">
        <v>17</v>
      </c>
      <c r="M4" s="392" t="s">
        <v>18</v>
      </c>
      <c r="N4" s="392" t="s">
        <v>19</v>
      </c>
      <c r="O4" s="392" t="s">
        <v>20</v>
      </c>
      <c r="P4" s="392" t="s">
        <v>21</v>
      </c>
      <c r="Q4" s="392" t="s">
        <v>493</v>
      </c>
      <c r="R4" s="398" t="s">
        <v>23</v>
      </c>
      <c r="S4" s="398" t="s">
        <v>24</v>
      </c>
      <c r="T4" s="398" t="s">
        <v>25</v>
      </c>
      <c r="U4" s="398" t="s">
        <v>26</v>
      </c>
      <c r="V4" s="270" t="s">
        <v>493</v>
      </c>
      <c r="W4" s="288" t="s">
        <v>27</v>
      </c>
      <c r="X4" s="270" t="s">
        <v>28</v>
      </c>
      <c r="Y4" s="270" t="s">
        <v>29</v>
      </c>
      <c r="Z4" s="270" t="s">
        <v>30</v>
      </c>
      <c r="AA4" s="270" t="s">
        <v>31</v>
      </c>
      <c r="AB4" s="270" t="s">
        <v>32</v>
      </c>
      <c r="AC4" s="270" t="s">
        <v>33</v>
      </c>
      <c r="AD4" s="270" t="s">
        <v>34</v>
      </c>
      <c r="AE4" s="288" t="s">
        <v>35</v>
      </c>
      <c r="AF4" s="297" t="s">
        <v>36</v>
      </c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AW4" s="297"/>
      <c r="AX4" s="297"/>
      <c r="AY4" s="297"/>
      <c r="AZ4" s="291" t="s">
        <v>37</v>
      </c>
      <c r="BA4" s="291"/>
      <c r="BB4" s="291"/>
      <c r="BC4" s="291"/>
      <c r="BD4" s="291"/>
      <c r="BE4" s="291"/>
      <c r="BF4" s="291"/>
      <c r="BG4" s="291"/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1"/>
      <c r="BS4" s="291"/>
      <c r="BT4" s="292"/>
      <c r="BU4" s="12"/>
    </row>
    <row r="5" spans="1:74" s="16" customFormat="1" ht="86.25" customHeight="1" x14ac:dyDescent="0.25">
      <c r="A5" s="397"/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5"/>
      <c r="M5" s="393"/>
      <c r="N5" s="393"/>
      <c r="O5" s="393"/>
      <c r="P5" s="393"/>
      <c r="Q5" s="393"/>
      <c r="R5" s="399"/>
      <c r="S5" s="399"/>
      <c r="T5" s="399"/>
      <c r="U5" s="399"/>
      <c r="V5" s="271"/>
      <c r="W5" s="289"/>
      <c r="X5" s="271"/>
      <c r="Y5" s="271"/>
      <c r="Z5" s="271"/>
      <c r="AA5" s="271"/>
      <c r="AB5" s="271"/>
      <c r="AC5" s="271"/>
      <c r="AD5" s="271"/>
      <c r="AE5" s="289"/>
      <c r="AF5" s="293" t="s">
        <v>38</v>
      </c>
      <c r="AG5" s="293"/>
      <c r="AH5" s="293"/>
      <c r="AI5" s="293" t="s">
        <v>39</v>
      </c>
      <c r="AJ5" s="293"/>
      <c r="AK5" s="293" t="s">
        <v>40</v>
      </c>
      <c r="AL5" s="293"/>
      <c r="AM5" s="293"/>
      <c r="AN5" s="293"/>
      <c r="AO5" s="293"/>
      <c r="AP5" s="293"/>
      <c r="AQ5" s="293"/>
      <c r="AR5" s="293"/>
      <c r="AS5" s="293"/>
      <c r="AT5" s="293"/>
      <c r="AU5" s="158" t="s">
        <v>41</v>
      </c>
      <c r="AV5" s="293" t="s">
        <v>42</v>
      </c>
      <c r="AW5" s="293"/>
      <c r="AX5" s="158" t="s">
        <v>43</v>
      </c>
      <c r="AY5" s="158" t="s">
        <v>44</v>
      </c>
      <c r="AZ5" s="159" t="s">
        <v>45</v>
      </c>
      <c r="BA5" s="159" t="s">
        <v>46</v>
      </c>
      <c r="BB5" s="159" t="s">
        <v>47</v>
      </c>
      <c r="BC5" s="294" t="s">
        <v>48</v>
      </c>
      <c r="BD5" s="294"/>
      <c r="BE5" s="294"/>
      <c r="BF5" s="294"/>
      <c r="BG5" s="294"/>
      <c r="BH5" s="295" t="s">
        <v>49</v>
      </c>
      <c r="BI5" s="295" t="s">
        <v>50</v>
      </c>
      <c r="BJ5" s="295" t="s">
        <v>51</v>
      </c>
      <c r="BK5" s="295" t="s">
        <v>52</v>
      </c>
      <c r="BL5" s="295" t="s">
        <v>53</v>
      </c>
      <c r="BM5" s="295" t="s">
        <v>54</v>
      </c>
      <c r="BN5" s="295" t="s">
        <v>55</v>
      </c>
      <c r="BO5" s="295" t="s">
        <v>56</v>
      </c>
      <c r="BP5" s="295" t="s">
        <v>57</v>
      </c>
      <c r="BQ5" s="295" t="s">
        <v>58</v>
      </c>
      <c r="BR5" s="295" t="s">
        <v>59</v>
      </c>
      <c r="BS5" s="295" t="s">
        <v>60</v>
      </c>
      <c r="BT5" s="298" t="s">
        <v>61</v>
      </c>
    </row>
    <row r="6" spans="1:74" s="16" customFormat="1" ht="83.25" customHeight="1" x14ac:dyDescent="0.25">
      <c r="A6" s="397"/>
      <c r="B6" s="393"/>
      <c r="C6" s="393"/>
      <c r="D6" s="393"/>
      <c r="E6" s="393"/>
      <c r="F6" s="393"/>
      <c r="G6" s="394"/>
      <c r="H6" s="394"/>
      <c r="I6" s="394"/>
      <c r="J6" s="394"/>
      <c r="K6" s="394"/>
      <c r="L6" s="395"/>
      <c r="M6" s="394"/>
      <c r="N6" s="394"/>
      <c r="O6" s="394"/>
      <c r="P6" s="394"/>
      <c r="Q6" s="394"/>
      <c r="R6" s="400"/>
      <c r="S6" s="400"/>
      <c r="T6" s="400"/>
      <c r="U6" s="400"/>
      <c r="V6" s="272"/>
      <c r="W6" s="290"/>
      <c r="X6" s="272"/>
      <c r="Y6" s="272"/>
      <c r="Z6" s="272"/>
      <c r="AA6" s="272"/>
      <c r="AB6" s="272"/>
      <c r="AC6" s="272"/>
      <c r="AD6" s="272"/>
      <c r="AE6" s="290"/>
      <c r="AF6" s="17" t="s">
        <v>62</v>
      </c>
      <c r="AG6" s="17" t="s">
        <v>63</v>
      </c>
      <c r="AH6" s="17" t="s">
        <v>64</v>
      </c>
      <c r="AI6" s="17" t="s">
        <v>65</v>
      </c>
      <c r="AJ6" s="17" t="s">
        <v>64</v>
      </c>
      <c r="AK6" s="17" t="s">
        <v>63</v>
      </c>
      <c r="AL6" s="17" t="s">
        <v>66</v>
      </c>
      <c r="AM6" s="17" t="s">
        <v>67</v>
      </c>
      <c r="AN6" s="17" t="s">
        <v>68</v>
      </c>
      <c r="AO6" s="17" t="s">
        <v>69</v>
      </c>
      <c r="AP6" s="17" t="s">
        <v>70</v>
      </c>
      <c r="AQ6" s="17" t="s">
        <v>71</v>
      </c>
      <c r="AR6" s="17" t="s">
        <v>72</v>
      </c>
      <c r="AS6" s="17" t="s">
        <v>73</v>
      </c>
      <c r="AT6" s="17" t="s">
        <v>74</v>
      </c>
      <c r="AU6" s="17" t="s">
        <v>75</v>
      </c>
      <c r="AV6" s="17" t="s">
        <v>76</v>
      </c>
      <c r="AW6" s="17" t="s">
        <v>74</v>
      </c>
      <c r="AX6" s="17" t="s">
        <v>77</v>
      </c>
      <c r="AY6" s="17" t="s">
        <v>78</v>
      </c>
      <c r="AZ6" s="157" t="s">
        <v>79</v>
      </c>
      <c r="BA6" s="157" t="s">
        <v>80</v>
      </c>
      <c r="BB6" s="157" t="s">
        <v>81</v>
      </c>
      <c r="BC6" s="157" t="s">
        <v>82</v>
      </c>
      <c r="BD6" s="157" t="s">
        <v>83</v>
      </c>
      <c r="BE6" s="157" t="s">
        <v>84</v>
      </c>
      <c r="BF6" s="157" t="s">
        <v>85</v>
      </c>
      <c r="BG6" s="157" t="s">
        <v>86</v>
      </c>
      <c r="BH6" s="296"/>
      <c r="BI6" s="296"/>
      <c r="BJ6" s="296"/>
      <c r="BK6" s="296"/>
      <c r="BL6" s="296"/>
      <c r="BM6" s="296"/>
      <c r="BN6" s="296"/>
      <c r="BO6" s="296"/>
      <c r="BP6" s="296"/>
      <c r="BQ6" s="296"/>
      <c r="BR6" s="296"/>
      <c r="BS6" s="296"/>
      <c r="BT6" s="299"/>
    </row>
    <row r="7" spans="1:74" s="23" customFormat="1" ht="58.5" customHeight="1" x14ac:dyDescent="0.25">
      <c r="A7" s="300" t="s">
        <v>505</v>
      </c>
      <c r="B7" s="303">
        <v>0.3</v>
      </c>
      <c r="C7" s="355">
        <f>D7*30%</f>
        <v>3.5999999999999997E-2</v>
      </c>
      <c r="D7" s="306">
        <v>0.12</v>
      </c>
      <c r="E7" s="306" t="s">
        <v>745</v>
      </c>
      <c r="F7" s="309">
        <v>1</v>
      </c>
      <c r="G7" s="309">
        <v>0.25</v>
      </c>
      <c r="H7" s="358" t="s">
        <v>89</v>
      </c>
      <c r="I7" s="401" t="s">
        <v>0</v>
      </c>
      <c r="J7" s="401" t="s">
        <v>495</v>
      </c>
      <c r="K7" s="401" t="s">
        <v>91</v>
      </c>
      <c r="L7" s="401" t="s">
        <v>92</v>
      </c>
      <c r="M7" s="401" t="s">
        <v>93</v>
      </c>
      <c r="N7" s="401" t="s">
        <v>712</v>
      </c>
      <c r="O7" s="401" t="s">
        <v>95</v>
      </c>
      <c r="P7" s="401">
        <v>400</v>
      </c>
      <c r="Q7" s="401">
        <v>400</v>
      </c>
      <c r="R7" s="401">
        <v>40</v>
      </c>
      <c r="S7" s="401">
        <v>60</v>
      </c>
      <c r="T7" s="401">
        <v>90</v>
      </c>
      <c r="U7" s="401">
        <v>400</v>
      </c>
      <c r="V7" s="401">
        <v>400</v>
      </c>
      <c r="W7" s="403">
        <v>0</v>
      </c>
      <c r="X7" s="154" t="s">
        <v>804</v>
      </c>
      <c r="Y7" s="236">
        <v>0</v>
      </c>
      <c r="Z7" s="237">
        <v>10</v>
      </c>
      <c r="AA7" s="154" t="s">
        <v>805</v>
      </c>
      <c r="AB7" s="239">
        <v>44287</v>
      </c>
      <c r="AC7" s="238">
        <v>44377</v>
      </c>
      <c r="AD7" s="237" t="s">
        <v>184</v>
      </c>
      <c r="AE7" s="237" t="s">
        <v>693</v>
      </c>
      <c r="AF7" s="155" t="s">
        <v>100</v>
      </c>
      <c r="AG7" s="154"/>
      <c r="AH7" s="154" t="s">
        <v>100</v>
      </c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 t="s">
        <v>100</v>
      </c>
      <c r="AW7" s="154"/>
      <c r="AX7" s="154" t="s">
        <v>100</v>
      </c>
      <c r="AY7" s="154"/>
      <c r="AZ7" s="154" t="s">
        <v>100</v>
      </c>
      <c r="BA7" s="154" t="s">
        <v>100</v>
      </c>
      <c r="BB7" s="154" t="s">
        <v>100</v>
      </c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22"/>
    </row>
    <row r="8" spans="1:74" s="23" customFormat="1" ht="135" customHeight="1" x14ac:dyDescent="0.25">
      <c r="A8" s="301"/>
      <c r="B8" s="304"/>
      <c r="C8" s="356"/>
      <c r="D8" s="307"/>
      <c r="E8" s="307"/>
      <c r="F8" s="310"/>
      <c r="G8" s="310"/>
      <c r="H8" s="31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237" t="s">
        <v>713</v>
      </c>
      <c r="Y8" s="236">
        <v>0</v>
      </c>
      <c r="Z8" s="237">
        <v>30</v>
      </c>
      <c r="AA8" s="154" t="s">
        <v>714</v>
      </c>
      <c r="AB8" s="238">
        <v>44228</v>
      </c>
      <c r="AC8" s="238">
        <v>44561</v>
      </c>
      <c r="AD8" s="237" t="s">
        <v>98</v>
      </c>
      <c r="AE8" s="237" t="s">
        <v>693</v>
      </c>
      <c r="AF8" s="155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22"/>
    </row>
    <row r="9" spans="1:74" s="23" customFormat="1" ht="58.5" customHeight="1" x14ac:dyDescent="0.25">
      <c r="A9" s="301"/>
      <c r="B9" s="304"/>
      <c r="C9" s="356"/>
      <c r="D9" s="307"/>
      <c r="E9" s="307"/>
      <c r="F9" s="310"/>
      <c r="G9" s="312"/>
      <c r="H9" s="31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02"/>
      <c r="V9" s="402"/>
      <c r="W9" s="402"/>
      <c r="X9" s="237" t="s">
        <v>101</v>
      </c>
      <c r="Y9" s="236">
        <v>0</v>
      </c>
      <c r="Z9" s="237">
        <v>20</v>
      </c>
      <c r="AA9" s="237" t="s">
        <v>102</v>
      </c>
      <c r="AB9" s="238">
        <v>44197</v>
      </c>
      <c r="AC9" s="239">
        <v>44530</v>
      </c>
      <c r="AD9" s="237" t="s">
        <v>517</v>
      </c>
      <c r="AE9" s="237" t="s">
        <v>693</v>
      </c>
      <c r="AF9" s="155" t="s">
        <v>100</v>
      </c>
      <c r="AG9" s="154"/>
      <c r="AH9" s="154" t="s">
        <v>100</v>
      </c>
      <c r="AI9" s="154"/>
      <c r="AJ9" s="154"/>
      <c r="AK9" s="154"/>
      <c r="AL9" s="154"/>
      <c r="AM9" s="154"/>
      <c r="AN9" s="154"/>
      <c r="AO9" s="154"/>
      <c r="AP9" s="154"/>
      <c r="AQ9" s="154" t="s">
        <v>100</v>
      </c>
      <c r="AR9" s="154" t="s">
        <v>100</v>
      </c>
      <c r="AS9" s="154"/>
      <c r="AT9" s="154" t="s">
        <v>100</v>
      </c>
      <c r="AU9" s="154"/>
      <c r="AV9" s="154" t="s">
        <v>100</v>
      </c>
      <c r="AW9" s="154" t="s">
        <v>100</v>
      </c>
      <c r="AX9" s="154" t="s">
        <v>100</v>
      </c>
      <c r="AY9" s="154"/>
      <c r="AZ9" s="154" t="s">
        <v>100</v>
      </c>
      <c r="BA9" s="154" t="s">
        <v>100</v>
      </c>
      <c r="BB9" s="154" t="s">
        <v>100</v>
      </c>
      <c r="BC9" s="154" t="s">
        <v>100</v>
      </c>
      <c r="BD9" s="154"/>
      <c r="BE9" s="154"/>
      <c r="BF9" s="154"/>
      <c r="BG9" s="154" t="s">
        <v>100</v>
      </c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22"/>
    </row>
    <row r="10" spans="1:74" s="23" customFormat="1" ht="58.5" customHeight="1" x14ac:dyDescent="0.25">
      <c r="A10" s="301"/>
      <c r="B10" s="304"/>
      <c r="C10" s="356"/>
      <c r="D10" s="307"/>
      <c r="E10" s="307"/>
      <c r="F10" s="310"/>
      <c r="G10" s="312"/>
      <c r="H10" s="31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237" t="s">
        <v>715</v>
      </c>
      <c r="Y10" s="236">
        <v>0</v>
      </c>
      <c r="Z10" s="237">
        <v>20</v>
      </c>
      <c r="AA10" s="237" t="s">
        <v>716</v>
      </c>
      <c r="AB10" s="238">
        <v>44197</v>
      </c>
      <c r="AC10" s="239">
        <v>44530</v>
      </c>
      <c r="AD10" s="237" t="s">
        <v>517</v>
      </c>
      <c r="AE10" s="237" t="s">
        <v>693</v>
      </c>
      <c r="AF10" s="155" t="s">
        <v>100</v>
      </c>
      <c r="AG10" s="154"/>
      <c r="AH10" s="154" t="s">
        <v>100</v>
      </c>
      <c r="AI10" s="154"/>
      <c r="AJ10" s="154"/>
      <c r="AK10" s="154"/>
      <c r="AL10" s="154" t="s">
        <v>100</v>
      </c>
      <c r="AM10" s="154"/>
      <c r="AN10" s="154"/>
      <c r="AO10" s="154"/>
      <c r="AP10" s="154"/>
      <c r="AQ10" s="154" t="s">
        <v>100</v>
      </c>
      <c r="AR10" s="154" t="s">
        <v>100</v>
      </c>
      <c r="AS10" s="154"/>
      <c r="AT10" s="154" t="s">
        <v>100</v>
      </c>
      <c r="AU10" s="154"/>
      <c r="AV10" s="154" t="s">
        <v>100</v>
      </c>
      <c r="AW10" s="154" t="s">
        <v>100</v>
      </c>
      <c r="AX10" s="154" t="s">
        <v>100</v>
      </c>
      <c r="AY10" s="154"/>
      <c r="AZ10" s="154" t="s">
        <v>100</v>
      </c>
      <c r="BA10" s="154" t="s">
        <v>100</v>
      </c>
      <c r="BB10" s="154" t="s">
        <v>100</v>
      </c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22"/>
    </row>
    <row r="11" spans="1:74" s="23" customFormat="1" ht="70.5" customHeight="1" x14ac:dyDescent="0.25">
      <c r="A11" s="301"/>
      <c r="B11" s="304"/>
      <c r="C11" s="357"/>
      <c r="D11" s="308"/>
      <c r="E11" s="307"/>
      <c r="F11" s="310"/>
      <c r="G11" s="312"/>
      <c r="H11" s="31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237" t="s">
        <v>717</v>
      </c>
      <c r="Y11" s="236">
        <v>0</v>
      </c>
      <c r="Z11" s="237">
        <v>20</v>
      </c>
      <c r="AA11" s="237" t="s">
        <v>718</v>
      </c>
      <c r="AB11" s="238">
        <v>44197</v>
      </c>
      <c r="AC11" s="238">
        <v>44561</v>
      </c>
      <c r="AD11" s="237" t="s">
        <v>108</v>
      </c>
      <c r="AE11" s="237" t="s">
        <v>693</v>
      </c>
      <c r="AF11" s="155" t="s">
        <v>100</v>
      </c>
      <c r="AG11" s="154"/>
      <c r="AH11" s="154" t="s">
        <v>100</v>
      </c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 t="s">
        <v>100</v>
      </c>
      <c r="AW11" s="154"/>
      <c r="AX11" s="154"/>
      <c r="AY11" s="154"/>
      <c r="AZ11" s="154" t="s">
        <v>100</v>
      </c>
      <c r="BA11" s="154" t="s">
        <v>100</v>
      </c>
      <c r="BB11" s="154" t="s">
        <v>100</v>
      </c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22"/>
    </row>
    <row r="12" spans="1:74" s="23" customFormat="1" ht="58.5" customHeight="1" x14ac:dyDescent="0.25">
      <c r="A12" s="301"/>
      <c r="B12" s="304"/>
      <c r="C12" s="355">
        <f>D12*30%</f>
        <v>3.5999999999999997E-2</v>
      </c>
      <c r="D12" s="316">
        <v>0.12</v>
      </c>
      <c r="E12" s="316" t="s">
        <v>746</v>
      </c>
      <c r="F12" s="310"/>
      <c r="G12" s="312"/>
      <c r="H12" s="312"/>
      <c r="I12" s="314" t="s">
        <v>110</v>
      </c>
      <c r="J12" s="314" t="s">
        <v>496</v>
      </c>
      <c r="K12" s="314" t="s">
        <v>112</v>
      </c>
      <c r="L12" s="314" t="s">
        <v>113</v>
      </c>
      <c r="M12" s="314" t="s">
        <v>114</v>
      </c>
      <c r="N12" s="314" t="s">
        <v>115</v>
      </c>
      <c r="O12" s="314" t="s">
        <v>116</v>
      </c>
      <c r="P12" s="321">
        <v>0.41</v>
      </c>
      <c r="Q12" s="321">
        <v>1</v>
      </c>
      <c r="R12" s="321">
        <v>0.03</v>
      </c>
      <c r="S12" s="321">
        <v>0.56000000000000005</v>
      </c>
      <c r="T12" s="321">
        <v>0.79</v>
      </c>
      <c r="U12" s="321">
        <v>1</v>
      </c>
      <c r="V12" s="321">
        <v>1</v>
      </c>
      <c r="W12" s="407">
        <v>71307538905</v>
      </c>
      <c r="X12" s="154" t="s">
        <v>121</v>
      </c>
      <c r="Y12" s="151">
        <v>0</v>
      </c>
      <c r="Z12" s="152">
        <v>0.3</v>
      </c>
      <c r="AA12" s="154" t="s">
        <v>122</v>
      </c>
      <c r="AB12" s="21">
        <v>44197</v>
      </c>
      <c r="AC12" s="21">
        <v>44550</v>
      </c>
      <c r="AD12" s="154" t="s">
        <v>123</v>
      </c>
      <c r="AE12" s="154" t="s">
        <v>124</v>
      </c>
      <c r="AF12" s="155" t="s">
        <v>100</v>
      </c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 t="s">
        <v>100</v>
      </c>
      <c r="AU12" s="154"/>
      <c r="AV12" s="154"/>
      <c r="AW12" s="154" t="s">
        <v>100</v>
      </c>
      <c r="AX12" s="154"/>
      <c r="AY12" s="154" t="s">
        <v>100</v>
      </c>
      <c r="AZ12" s="25"/>
      <c r="BA12" s="25"/>
      <c r="BB12" s="25"/>
      <c r="BC12" s="25"/>
      <c r="BD12" s="25"/>
      <c r="BE12" s="25"/>
      <c r="BF12" s="25"/>
      <c r="BG12" s="154" t="s">
        <v>100</v>
      </c>
      <c r="BH12" s="25"/>
      <c r="BI12" s="25"/>
      <c r="BJ12" s="25"/>
      <c r="BK12" s="154" t="s">
        <v>100</v>
      </c>
      <c r="BL12" s="25"/>
      <c r="BM12" s="25"/>
      <c r="BN12" s="25"/>
      <c r="BO12" s="25"/>
      <c r="BP12" s="25"/>
      <c r="BQ12" s="25"/>
      <c r="BR12" s="25"/>
      <c r="BS12" s="25"/>
      <c r="BT12" s="25"/>
      <c r="BU12" s="154"/>
      <c r="BV12" s="22"/>
    </row>
    <row r="13" spans="1:74" s="23" customFormat="1" ht="91.5" customHeight="1" x14ac:dyDescent="0.25">
      <c r="A13" s="301"/>
      <c r="B13" s="304"/>
      <c r="C13" s="356"/>
      <c r="D13" s="316"/>
      <c r="E13" s="316"/>
      <c r="F13" s="310"/>
      <c r="G13" s="312"/>
      <c r="H13" s="312"/>
      <c r="I13" s="314"/>
      <c r="J13" s="314"/>
      <c r="K13" s="314"/>
      <c r="L13" s="314"/>
      <c r="M13" s="314"/>
      <c r="N13" s="314"/>
      <c r="O13" s="314"/>
      <c r="P13" s="321"/>
      <c r="Q13" s="321"/>
      <c r="R13" s="321"/>
      <c r="S13" s="321"/>
      <c r="T13" s="321"/>
      <c r="U13" s="321"/>
      <c r="V13" s="321"/>
      <c r="W13" s="407"/>
      <c r="X13" s="154" t="s">
        <v>125</v>
      </c>
      <c r="Y13" s="246">
        <v>71307538905</v>
      </c>
      <c r="Z13" s="152">
        <v>0.6</v>
      </c>
      <c r="AA13" s="154" t="s">
        <v>126</v>
      </c>
      <c r="AB13" s="21">
        <v>44197</v>
      </c>
      <c r="AC13" s="21">
        <v>44561</v>
      </c>
      <c r="AD13" s="154" t="s">
        <v>523</v>
      </c>
      <c r="AE13" s="154" t="s">
        <v>731</v>
      </c>
      <c r="AF13" s="155" t="s">
        <v>100</v>
      </c>
      <c r="AG13" s="154" t="s">
        <v>100</v>
      </c>
      <c r="AH13" s="154"/>
      <c r="AI13" s="154"/>
      <c r="AJ13" s="154"/>
      <c r="AK13" s="154" t="s">
        <v>100</v>
      </c>
      <c r="AL13" s="154"/>
      <c r="AM13" s="154"/>
      <c r="AN13" s="154"/>
      <c r="AO13" s="154"/>
      <c r="AP13" s="154"/>
      <c r="AQ13" s="154"/>
      <c r="AR13" s="154"/>
      <c r="AS13" s="154"/>
      <c r="AT13" s="154" t="s">
        <v>100</v>
      </c>
      <c r="AU13" s="154"/>
      <c r="AV13" s="154" t="s">
        <v>100</v>
      </c>
      <c r="AW13" s="154" t="s">
        <v>100</v>
      </c>
      <c r="AX13" s="154"/>
      <c r="AY13" s="154" t="s">
        <v>100</v>
      </c>
      <c r="AZ13" s="25"/>
      <c r="BA13" s="154" t="s">
        <v>100</v>
      </c>
      <c r="BB13" s="25"/>
      <c r="BC13" s="25"/>
      <c r="BD13" s="25"/>
      <c r="BE13" s="154"/>
      <c r="BF13" s="154"/>
      <c r="BG13" s="154" t="s">
        <v>100</v>
      </c>
      <c r="BH13" s="154"/>
      <c r="BI13" s="154"/>
      <c r="BJ13" s="154"/>
      <c r="BK13" s="154" t="s">
        <v>100</v>
      </c>
      <c r="BL13" s="154"/>
      <c r="BM13" s="25"/>
      <c r="BN13" s="25"/>
      <c r="BO13" s="25"/>
      <c r="BP13" s="25"/>
      <c r="BQ13" s="25"/>
      <c r="BR13" s="25"/>
      <c r="BS13" s="25"/>
      <c r="BT13" s="25"/>
      <c r="BU13" s="154"/>
      <c r="BV13" s="22"/>
    </row>
    <row r="14" spans="1:74" s="23" customFormat="1" ht="84" customHeight="1" x14ac:dyDescent="0.25">
      <c r="A14" s="301"/>
      <c r="B14" s="304"/>
      <c r="C14" s="356"/>
      <c r="D14" s="316"/>
      <c r="E14" s="316"/>
      <c r="F14" s="310"/>
      <c r="G14" s="312"/>
      <c r="H14" s="312"/>
      <c r="I14" s="314"/>
      <c r="J14" s="314"/>
      <c r="K14" s="314"/>
      <c r="L14" s="314"/>
      <c r="M14" s="314"/>
      <c r="N14" s="314"/>
      <c r="O14" s="314"/>
      <c r="P14" s="321"/>
      <c r="Q14" s="321"/>
      <c r="R14" s="321"/>
      <c r="S14" s="321"/>
      <c r="T14" s="321"/>
      <c r="U14" s="321"/>
      <c r="V14" s="321"/>
      <c r="W14" s="407"/>
      <c r="X14" s="154" t="s">
        <v>128</v>
      </c>
      <c r="Y14" s="151">
        <v>0</v>
      </c>
      <c r="Z14" s="152">
        <v>0.1</v>
      </c>
      <c r="AA14" s="154" t="s">
        <v>129</v>
      </c>
      <c r="AB14" s="21">
        <v>44013</v>
      </c>
      <c r="AC14" s="21">
        <v>44196</v>
      </c>
      <c r="AD14" s="154" t="s">
        <v>523</v>
      </c>
      <c r="AE14" s="154" t="s">
        <v>731</v>
      </c>
      <c r="AF14" s="155"/>
      <c r="AG14" s="154" t="s">
        <v>100</v>
      </c>
      <c r="AH14" s="154" t="s">
        <v>100</v>
      </c>
      <c r="AI14" s="154"/>
      <c r="AJ14" s="154" t="s">
        <v>100</v>
      </c>
      <c r="AK14" s="154" t="s">
        <v>100</v>
      </c>
      <c r="AL14" s="154"/>
      <c r="AM14" s="154"/>
      <c r="AN14" s="154"/>
      <c r="AO14" s="154"/>
      <c r="AP14" s="154"/>
      <c r="AQ14" s="154"/>
      <c r="AR14" s="154"/>
      <c r="AS14" s="154"/>
      <c r="AT14" s="154" t="s">
        <v>100</v>
      </c>
      <c r="AU14" s="154" t="s">
        <v>100</v>
      </c>
      <c r="AV14" s="154"/>
      <c r="AW14" s="154" t="s">
        <v>100</v>
      </c>
      <c r="AX14" s="154"/>
      <c r="AY14" s="154"/>
      <c r="AZ14" s="25"/>
      <c r="BA14" s="25"/>
      <c r="BB14" s="25"/>
      <c r="BC14" s="25"/>
      <c r="BD14" s="25"/>
      <c r="BE14" s="154" t="s">
        <v>100</v>
      </c>
      <c r="BF14" s="25"/>
      <c r="BG14" s="154" t="s">
        <v>100</v>
      </c>
      <c r="BH14" s="25"/>
      <c r="BI14" s="25"/>
      <c r="BJ14" s="25"/>
      <c r="BK14" s="154"/>
      <c r="BL14" s="25"/>
      <c r="BM14" s="25"/>
      <c r="BN14" s="25"/>
      <c r="BO14" s="25"/>
      <c r="BP14" s="25"/>
      <c r="BQ14" s="25"/>
      <c r="BR14" s="25"/>
      <c r="BS14" s="25"/>
      <c r="BT14" s="25"/>
      <c r="BU14" s="154"/>
      <c r="BV14" s="22"/>
    </row>
    <row r="15" spans="1:74" s="23" customFormat="1" ht="58.5" customHeight="1" x14ac:dyDescent="0.25">
      <c r="A15" s="301"/>
      <c r="B15" s="304"/>
      <c r="C15" s="327">
        <f>D15*30%</f>
        <v>0.03</v>
      </c>
      <c r="D15" s="316">
        <v>0.1</v>
      </c>
      <c r="E15" s="316" t="s">
        <v>747</v>
      </c>
      <c r="F15" s="310"/>
      <c r="G15" s="312"/>
      <c r="H15" s="312"/>
      <c r="I15" s="314" t="s">
        <v>737</v>
      </c>
      <c r="J15" s="314" t="s">
        <v>501</v>
      </c>
      <c r="K15" s="314" t="s">
        <v>135</v>
      </c>
      <c r="L15" s="314" t="s">
        <v>738</v>
      </c>
      <c r="M15" s="314" t="s">
        <v>739</v>
      </c>
      <c r="N15" s="314" t="s">
        <v>740</v>
      </c>
      <c r="O15" s="314" t="s">
        <v>138</v>
      </c>
      <c r="P15" s="314">
        <v>0</v>
      </c>
      <c r="Q15" s="314">
        <v>1</v>
      </c>
      <c r="R15" s="314">
        <v>0</v>
      </c>
      <c r="S15" s="314">
        <v>0</v>
      </c>
      <c r="T15" s="314">
        <v>0</v>
      </c>
      <c r="U15" s="314">
        <v>1</v>
      </c>
      <c r="V15" s="314">
        <v>1</v>
      </c>
      <c r="W15" s="315">
        <v>0</v>
      </c>
      <c r="X15" s="154" t="s">
        <v>741</v>
      </c>
      <c r="Y15" s="151">
        <v>0</v>
      </c>
      <c r="Z15" s="152">
        <v>0.3</v>
      </c>
      <c r="AA15" s="154" t="s">
        <v>743</v>
      </c>
      <c r="AB15" s="21">
        <v>44197</v>
      </c>
      <c r="AC15" s="21">
        <v>44316</v>
      </c>
      <c r="AD15" s="154" t="s">
        <v>487</v>
      </c>
      <c r="AE15" s="154" t="s">
        <v>142</v>
      </c>
      <c r="AF15" s="209" t="s">
        <v>143</v>
      </c>
      <c r="AG15" s="209"/>
      <c r="AH15" s="209"/>
      <c r="AI15" s="209" t="s">
        <v>143</v>
      </c>
      <c r="AJ15" s="209" t="s">
        <v>143</v>
      </c>
      <c r="AK15" s="209"/>
      <c r="AL15" s="209" t="s">
        <v>143</v>
      </c>
      <c r="AM15" s="209" t="s">
        <v>143</v>
      </c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52" t="s">
        <v>143</v>
      </c>
      <c r="BA15" s="252"/>
      <c r="BB15" s="252" t="s">
        <v>143</v>
      </c>
      <c r="BC15" s="252"/>
      <c r="BD15" s="252"/>
      <c r="BE15" s="252"/>
      <c r="BF15" s="252" t="s">
        <v>143</v>
      </c>
      <c r="BG15" s="252" t="s">
        <v>143</v>
      </c>
      <c r="BH15" s="252" t="s">
        <v>143</v>
      </c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154"/>
      <c r="BV15" s="22"/>
    </row>
    <row r="16" spans="1:74" s="23" customFormat="1" ht="69" customHeight="1" x14ac:dyDescent="0.25">
      <c r="A16" s="301"/>
      <c r="B16" s="304"/>
      <c r="C16" s="327"/>
      <c r="D16" s="316"/>
      <c r="E16" s="316"/>
      <c r="F16" s="310"/>
      <c r="G16" s="312"/>
      <c r="H16" s="312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408"/>
      <c r="X16" s="161" t="s">
        <v>742</v>
      </c>
      <c r="Y16" s="165">
        <v>0</v>
      </c>
      <c r="Z16" s="156">
        <v>0.7</v>
      </c>
      <c r="AA16" s="161" t="s">
        <v>744</v>
      </c>
      <c r="AB16" s="55">
        <v>44287</v>
      </c>
      <c r="AC16" s="55">
        <v>44196</v>
      </c>
      <c r="AD16" s="161" t="s">
        <v>487</v>
      </c>
      <c r="AE16" s="161" t="s">
        <v>142</v>
      </c>
      <c r="AF16" s="209" t="s">
        <v>143</v>
      </c>
      <c r="AG16" s="209"/>
      <c r="AH16" s="209"/>
      <c r="AI16" s="209" t="s">
        <v>143</v>
      </c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52"/>
      <c r="BA16" s="252"/>
      <c r="BB16" s="252"/>
      <c r="BC16" s="252"/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2"/>
      <c r="BQ16" s="252"/>
      <c r="BR16" s="252"/>
      <c r="BS16" s="252"/>
      <c r="BT16" s="252"/>
      <c r="BU16" s="154"/>
      <c r="BV16" s="22"/>
    </row>
    <row r="17" spans="1:74" s="23" customFormat="1" ht="58.5" customHeight="1" x14ac:dyDescent="0.25">
      <c r="A17" s="301"/>
      <c r="B17" s="304"/>
      <c r="C17" s="355">
        <f>D17*30%</f>
        <v>0.03</v>
      </c>
      <c r="D17" s="306">
        <v>0.1</v>
      </c>
      <c r="E17" s="316" t="s">
        <v>748</v>
      </c>
      <c r="F17" s="310"/>
      <c r="G17" s="312"/>
      <c r="H17" s="341"/>
      <c r="I17" s="314" t="s">
        <v>147</v>
      </c>
      <c r="J17" s="314" t="s">
        <v>495</v>
      </c>
      <c r="K17" s="314" t="s">
        <v>148</v>
      </c>
      <c r="L17" s="314" t="s">
        <v>92</v>
      </c>
      <c r="M17" s="314" t="s">
        <v>149</v>
      </c>
      <c r="N17" s="314" t="s">
        <v>719</v>
      </c>
      <c r="O17" s="314" t="s">
        <v>138</v>
      </c>
      <c r="P17" s="314">
        <v>5</v>
      </c>
      <c r="Q17" s="314">
        <v>7</v>
      </c>
      <c r="R17" s="314">
        <v>1</v>
      </c>
      <c r="S17" s="314">
        <v>3</v>
      </c>
      <c r="T17" s="314">
        <v>5</v>
      </c>
      <c r="U17" s="314">
        <v>7</v>
      </c>
      <c r="V17" s="314">
        <v>7</v>
      </c>
      <c r="W17" s="314"/>
      <c r="X17" s="154" t="s">
        <v>720</v>
      </c>
      <c r="Y17" s="245">
        <v>0</v>
      </c>
      <c r="Z17" s="154">
        <v>50</v>
      </c>
      <c r="AA17" s="154" t="s">
        <v>721</v>
      </c>
      <c r="AB17" s="239">
        <v>44378</v>
      </c>
      <c r="AC17" s="239">
        <v>44561</v>
      </c>
      <c r="AD17" s="154" t="s">
        <v>722</v>
      </c>
      <c r="AE17" s="154" t="s">
        <v>693</v>
      </c>
      <c r="AF17" s="155" t="s">
        <v>100</v>
      </c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26"/>
      <c r="BA17" s="26"/>
      <c r="BB17" s="26" t="s">
        <v>100</v>
      </c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154"/>
      <c r="BV17" s="22"/>
    </row>
    <row r="18" spans="1:74" s="23" customFormat="1" ht="58.5" customHeight="1" thickBot="1" x14ac:dyDescent="0.3">
      <c r="A18" s="301"/>
      <c r="B18" s="304"/>
      <c r="C18" s="357"/>
      <c r="D18" s="308"/>
      <c r="E18" s="316"/>
      <c r="F18" s="310"/>
      <c r="G18" s="312"/>
      <c r="H18" s="409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2"/>
      <c r="X18" s="154" t="s">
        <v>723</v>
      </c>
      <c r="Y18" s="245">
        <v>0</v>
      </c>
      <c r="Z18" s="154">
        <v>50</v>
      </c>
      <c r="AA18" s="154" t="s">
        <v>735</v>
      </c>
      <c r="AB18" s="239">
        <v>44197</v>
      </c>
      <c r="AC18" s="239">
        <v>44561</v>
      </c>
      <c r="AD18" s="154" t="s">
        <v>722</v>
      </c>
      <c r="AE18" s="154" t="s">
        <v>693</v>
      </c>
      <c r="AF18" s="155" t="s">
        <v>100</v>
      </c>
      <c r="AG18" s="154"/>
      <c r="AH18" s="154" t="s">
        <v>100</v>
      </c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26" t="s">
        <v>100</v>
      </c>
      <c r="BA18" s="26" t="s">
        <v>100</v>
      </c>
      <c r="BB18" s="26" t="s">
        <v>100</v>
      </c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154"/>
      <c r="BV18" s="22"/>
    </row>
    <row r="19" spans="1:74" s="23" customFormat="1" ht="58.5" customHeight="1" x14ac:dyDescent="0.25">
      <c r="A19" s="301"/>
      <c r="B19" s="304"/>
      <c r="C19" s="355">
        <f>D19*30%</f>
        <v>3.5999999999999997E-2</v>
      </c>
      <c r="D19" s="306">
        <v>0.12</v>
      </c>
      <c r="E19" s="316" t="s">
        <v>749</v>
      </c>
      <c r="F19" s="310"/>
      <c r="G19" s="312"/>
      <c r="H19" s="312" t="s">
        <v>160</v>
      </c>
      <c r="I19" s="359" t="s">
        <v>518</v>
      </c>
      <c r="J19" s="359" t="s">
        <v>496</v>
      </c>
      <c r="K19" s="359" t="s">
        <v>162</v>
      </c>
      <c r="L19" s="359" t="s">
        <v>163</v>
      </c>
      <c r="M19" s="359" t="s">
        <v>164</v>
      </c>
      <c r="N19" s="359" t="s">
        <v>519</v>
      </c>
      <c r="O19" s="359" t="s">
        <v>138</v>
      </c>
      <c r="P19" s="359">
        <v>12</v>
      </c>
      <c r="Q19" s="359">
        <v>12</v>
      </c>
      <c r="R19" s="359">
        <v>5</v>
      </c>
      <c r="S19" s="359">
        <v>8</v>
      </c>
      <c r="T19" s="359">
        <v>10</v>
      </c>
      <c r="U19" s="359">
        <v>12</v>
      </c>
      <c r="V19" s="359">
        <v>12</v>
      </c>
      <c r="W19" s="410"/>
      <c r="X19" s="162" t="s">
        <v>734</v>
      </c>
      <c r="Y19" s="166">
        <v>0</v>
      </c>
      <c r="Z19" s="164">
        <v>0.1</v>
      </c>
      <c r="AA19" s="247" t="s">
        <v>167</v>
      </c>
      <c r="AB19" s="244">
        <v>43862</v>
      </c>
      <c r="AC19" s="239">
        <v>44561</v>
      </c>
      <c r="AD19" s="162" t="s">
        <v>523</v>
      </c>
      <c r="AE19" s="249" t="s">
        <v>168</v>
      </c>
      <c r="AF19" s="155"/>
      <c r="AG19" s="154"/>
      <c r="AH19" s="154"/>
      <c r="AI19" s="154"/>
      <c r="AJ19" s="154"/>
      <c r="AK19" s="154"/>
      <c r="AL19" s="154" t="s">
        <v>143</v>
      </c>
      <c r="AM19" s="154"/>
      <c r="AN19" s="154"/>
      <c r="AO19" s="154"/>
      <c r="AP19" s="154"/>
      <c r="AQ19" s="154" t="s">
        <v>143</v>
      </c>
      <c r="AR19" s="154"/>
      <c r="AS19" s="154"/>
      <c r="AT19" s="154" t="s">
        <v>143</v>
      </c>
      <c r="AU19" s="154"/>
      <c r="AV19" s="154"/>
      <c r="AW19" s="154" t="s">
        <v>143</v>
      </c>
      <c r="AX19" s="154"/>
      <c r="AY19" s="154"/>
      <c r="AZ19" s="154"/>
      <c r="BA19" s="154"/>
      <c r="BB19" s="154" t="s">
        <v>143</v>
      </c>
      <c r="BC19" s="154"/>
      <c r="BD19" s="154"/>
      <c r="BE19" s="154"/>
      <c r="BF19" s="154" t="s">
        <v>143</v>
      </c>
      <c r="BG19" s="154" t="s">
        <v>143</v>
      </c>
      <c r="BH19" s="154"/>
      <c r="BI19" s="154"/>
      <c r="BJ19" s="154"/>
      <c r="BK19" s="154"/>
      <c r="BL19" s="154"/>
      <c r="BM19" s="154"/>
      <c r="BN19" s="154" t="s">
        <v>143</v>
      </c>
      <c r="BO19" s="154"/>
      <c r="BP19" s="154"/>
      <c r="BQ19" s="154"/>
      <c r="BR19" s="154"/>
      <c r="BS19" s="154"/>
      <c r="BT19" s="154"/>
      <c r="BU19" s="154"/>
      <c r="BV19" s="22"/>
    </row>
    <row r="20" spans="1:74" s="23" customFormat="1" ht="58.5" customHeight="1" x14ac:dyDescent="0.25">
      <c r="A20" s="301"/>
      <c r="B20" s="304"/>
      <c r="C20" s="356"/>
      <c r="D20" s="307"/>
      <c r="E20" s="316"/>
      <c r="F20" s="310"/>
      <c r="G20" s="312"/>
      <c r="H20" s="312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5"/>
      <c r="X20" s="154" t="s">
        <v>169</v>
      </c>
      <c r="Y20" s="151">
        <v>0</v>
      </c>
      <c r="Z20" s="152">
        <v>0.1</v>
      </c>
      <c r="AA20" s="248" t="s">
        <v>170</v>
      </c>
      <c r="AB20" s="21">
        <v>43831</v>
      </c>
      <c r="AC20" s="239">
        <v>44561</v>
      </c>
      <c r="AD20" s="154" t="s">
        <v>523</v>
      </c>
      <c r="AE20" s="250" t="s">
        <v>171</v>
      </c>
      <c r="AF20" s="155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 t="s">
        <v>143</v>
      </c>
      <c r="AR20" s="154"/>
      <c r="AS20" s="154"/>
      <c r="AT20" s="154" t="s">
        <v>143</v>
      </c>
      <c r="AU20" s="154"/>
      <c r="AV20" s="154"/>
      <c r="AW20" s="154" t="s">
        <v>143</v>
      </c>
      <c r="AX20" s="154"/>
      <c r="AY20" s="154"/>
      <c r="AZ20" s="26"/>
      <c r="BA20" s="26"/>
      <c r="BB20" s="26" t="s">
        <v>143</v>
      </c>
      <c r="BC20" s="26"/>
      <c r="BD20" s="26"/>
      <c r="BE20" s="26"/>
      <c r="BF20" s="26" t="s">
        <v>143</v>
      </c>
      <c r="BG20" s="26" t="s">
        <v>143</v>
      </c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154"/>
      <c r="BV20" s="22"/>
    </row>
    <row r="21" spans="1:74" s="23" customFormat="1" ht="103.5" customHeight="1" x14ac:dyDescent="0.25">
      <c r="A21" s="301"/>
      <c r="B21" s="304"/>
      <c r="C21" s="356"/>
      <c r="D21" s="307"/>
      <c r="E21" s="316"/>
      <c r="F21" s="310"/>
      <c r="G21" s="312"/>
      <c r="H21" s="312"/>
      <c r="I21" s="314"/>
      <c r="J21" s="314"/>
      <c r="K21" s="314"/>
      <c r="L21" s="314"/>
      <c r="M21" s="154" t="s">
        <v>520</v>
      </c>
      <c r="N21" s="154" t="s">
        <v>521</v>
      </c>
      <c r="O21" s="154" t="s">
        <v>138</v>
      </c>
      <c r="P21" s="154">
        <v>8</v>
      </c>
      <c r="Q21" s="154">
        <v>8</v>
      </c>
      <c r="R21" s="154">
        <v>4</v>
      </c>
      <c r="S21" s="260">
        <v>5</v>
      </c>
      <c r="T21" s="154">
        <v>6</v>
      </c>
      <c r="U21" s="154">
        <v>8</v>
      </c>
      <c r="V21" s="154">
        <v>8</v>
      </c>
      <c r="W21" s="315"/>
      <c r="X21" s="154" t="s">
        <v>172</v>
      </c>
      <c r="Y21" s="151">
        <v>0</v>
      </c>
      <c r="Z21" s="152">
        <v>0.2</v>
      </c>
      <c r="AA21" s="248" t="s">
        <v>173</v>
      </c>
      <c r="AB21" s="21">
        <v>43831</v>
      </c>
      <c r="AC21" s="239">
        <v>44561</v>
      </c>
      <c r="AD21" s="154" t="s">
        <v>523</v>
      </c>
      <c r="AE21" s="250" t="s">
        <v>171</v>
      </c>
      <c r="AF21" s="155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 t="s">
        <v>143</v>
      </c>
      <c r="AR21" s="154"/>
      <c r="AS21" s="154"/>
      <c r="AT21" s="154" t="s">
        <v>143</v>
      </c>
      <c r="AU21" s="154"/>
      <c r="AV21" s="154"/>
      <c r="AW21" s="154" t="s">
        <v>143</v>
      </c>
      <c r="AX21" s="154"/>
      <c r="AY21" s="154"/>
      <c r="AZ21" s="154"/>
      <c r="BA21" s="154"/>
      <c r="BB21" s="154" t="s">
        <v>143</v>
      </c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22"/>
    </row>
    <row r="22" spans="1:74" s="23" customFormat="1" ht="100.5" customHeight="1" x14ac:dyDescent="0.25">
      <c r="A22" s="301"/>
      <c r="B22" s="304"/>
      <c r="C22" s="357"/>
      <c r="D22" s="308"/>
      <c r="E22" s="316"/>
      <c r="F22" s="310"/>
      <c r="G22" s="312"/>
      <c r="H22" s="359"/>
      <c r="I22" s="358"/>
      <c r="J22" s="358"/>
      <c r="K22" s="358"/>
      <c r="L22" s="358"/>
      <c r="M22" s="161" t="s">
        <v>733</v>
      </c>
      <c r="N22" s="161" t="s">
        <v>522</v>
      </c>
      <c r="O22" s="161" t="s">
        <v>138</v>
      </c>
      <c r="P22" s="161">
        <v>4</v>
      </c>
      <c r="Q22" s="161">
        <v>3</v>
      </c>
      <c r="R22" s="161">
        <v>0</v>
      </c>
      <c r="S22" s="264">
        <v>1</v>
      </c>
      <c r="T22" s="161">
        <v>2</v>
      </c>
      <c r="U22" s="161">
        <v>3</v>
      </c>
      <c r="V22" s="161">
        <v>3</v>
      </c>
      <c r="W22" s="408"/>
      <c r="X22" s="161" t="s">
        <v>732</v>
      </c>
      <c r="Y22" s="165">
        <v>0</v>
      </c>
      <c r="Z22" s="156">
        <v>0.6</v>
      </c>
      <c r="AA22" s="55" t="s">
        <v>736</v>
      </c>
      <c r="AB22" s="55">
        <v>43831</v>
      </c>
      <c r="AC22" s="239">
        <v>44561</v>
      </c>
      <c r="AD22" s="161" t="s">
        <v>523</v>
      </c>
      <c r="AE22" s="250" t="s">
        <v>171</v>
      </c>
      <c r="AF22" s="155"/>
      <c r="AG22" s="154" t="s">
        <v>100</v>
      </c>
      <c r="AH22" s="154"/>
      <c r="AI22" s="154"/>
      <c r="AJ22" s="154"/>
      <c r="AK22" s="154" t="s">
        <v>100</v>
      </c>
      <c r="AL22" s="154"/>
      <c r="AM22" s="154"/>
      <c r="AN22" s="154"/>
      <c r="AO22" s="154"/>
      <c r="AP22" s="154"/>
      <c r="AQ22" s="154" t="s">
        <v>143</v>
      </c>
      <c r="AR22" s="154"/>
      <c r="AS22" s="154"/>
      <c r="AT22" s="154" t="s">
        <v>143</v>
      </c>
      <c r="AU22" s="154"/>
      <c r="AV22" s="154"/>
      <c r="AW22" s="154" t="s">
        <v>143</v>
      </c>
      <c r="AX22" s="154"/>
      <c r="AY22" s="154"/>
      <c r="AZ22" s="154"/>
      <c r="BA22" s="154"/>
      <c r="BB22" s="154" t="s">
        <v>143</v>
      </c>
      <c r="BC22" s="154"/>
      <c r="BD22" s="154"/>
      <c r="BE22" s="154"/>
      <c r="BF22" s="154"/>
      <c r="BG22" s="154" t="s">
        <v>143</v>
      </c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22"/>
    </row>
    <row r="23" spans="1:74" s="23" customFormat="1" ht="79.5" customHeight="1" thickBot="1" x14ac:dyDescent="0.3">
      <c r="A23" s="301"/>
      <c r="B23" s="304"/>
      <c r="C23" s="355">
        <f>D23*30%</f>
        <v>0.03</v>
      </c>
      <c r="D23" s="306">
        <v>0.1</v>
      </c>
      <c r="E23" s="316" t="s">
        <v>750</v>
      </c>
      <c r="F23" s="310"/>
      <c r="G23" s="312"/>
      <c r="H23" s="411" t="s">
        <v>177</v>
      </c>
      <c r="I23" s="314" t="s">
        <v>178</v>
      </c>
      <c r="J23" s="314" t="s">
        <v>495</v>
      </c>
      <c r="K23" s="314" t="s">
        <v>148</v>
      </c>
      <c r="L23" s="314" t="s">
        <v>179</v>
      </c>
      <c r="M23" s="314" t="s">
        <v>724</v>
      </c>
      <c r="N23" s="314" t="s">
        <v>786</v>
      </c>
      <c r="O23" s="314" t="s">
        <v>116</v>
      </c>
      <c r="P23" s="322">
        <v>0.75</v>
      </c>
      <c r="Q23" s="322">
        <v>0.77</v>
      </c>
      <c r="R23" s="322">
        <v>0.6</v>
      </c>
      <c r="S23" s="322">
        <v>0.7</v>
      </c>
      <c r="T23" s="322">
        <v>0.77</v>
      </c>
      <c r="U23" s="322">
        <v>0.77</v>
      </c>
      <c r="V23" s="322">
        <v>0.77</v>
      </c>
      <c r="W23" s="413">
        <v>5000000</v>
      </c>
      <c r="X23" s="154" t="s">
        <v>725</v>
      </c>
      <c r="Y23" s="245">
        <v>0</v>
      </c>
      <c r="Z23" s="154">
        <v>40</v>
      </c>
      <c r="AA23" s="154" t="s">
        <v>183</v>
      </c>
      <c r="AB23" s="239">
        <v>44287</v>
      </c>
      <c r="AC23" s="239">
        <v>44561</v>
      </c>
      <c r="AD23" s="154" t="s">
        <v>184</v>
      </c>
      <c r="AE23" s="251" t="s">
        <v>171</v>
      </c>
      <c r="AF23" s="155" t="s">
        <v>100</v>
      </c>
      <c r="AG23" s="154"/>
      <c r="AH23" s="154" t="s">
        <v>100</v>
      </c>
      <c r="AI23" s="154"/>
      <c r="AJ23" s="154"/>
      <c r="AK23" s="154"/>
      <c r="AL23" s="154" t="s">
        <v>100</v>
      </c>
      <c r="AM23" s="154"/>
      <c r="AN23" s="154"/>
      <c r="AO23" s="154"/>
      <c r="AP23" s="154"/>
      <c r="AQ23" s="154"/>
      <c r="AR23" s="154"/>
      <c r="AS23" s="154"/>
      <c r="AT23" s="154"/>
      <c r="AU23" s="154" t="s">
        <v>100</v>
      </c>
      <c r="AV23" s="154" t="s">
        <v>100</v>
      </c>
      <c r="AW23" s="154"/>
      <c r="AX23" s="154"/>
      <c r="AY23" s="154"/>
      <c r="AZ23" s="154" t="s">
        <v>100</v>
      </c>
      <c r="BA23" s="154" t="s">
        <v>100</v>
      </c>
      <c r="BB23" s="154" t="s">
        <v>100</v>
      </c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22"/>
    </row>
    <row r="24" spans="1:74" s="23" customFormat="1" ht="75" customHeight="1" x14ac:dyDescent="0.25">
      <c r="A24" s="301"/>
      <c r="B24" s="304"/>
      <c r="C24" s="356"/>
      <c r="D24" s="307"/>
      <c r="E24" s="316"/>
      <c r="F24" s="310"/>
      <c r="G24" s="312"/>
      <c r="H24" s="341"/>
      <c r="I24" s="402"/>
      <c r="J24" s="402"/>
      <c r="K24" s="402"/>
      <c r="L24" s="402"/>
      <c r="M24" s="402"/>
      <c r="N24" s="402"/>
      <c r="O24" s="402"/>
      <c r="P24" s="412"/>
      <c r="Q24" s="412"/>
      <c r="R24" s="412"/>
      <c r="S24" s="412"/>
      <c r="T24" s="412"/>
      <c r="U24" s="412"/>
      <c r="V24" s="412"/>
      <c r="W24" s="414"/>
      <c r="X24" s="154" t="s">
        <v>726</v>
      </c>
      <c r="Y24" s="245">
        <v>0</v>
      </c>
      <c r="Z24" s="154">
        <v>30</v>
      </c>
      <c r="AA24" s="154" t="s">
        <v>727</v>
      </c>
      <c r="AB24" s="239">
        <v>44197</v>
      </c>
      <c r="AC24" s="239">
        <v>44561</v>
      </c>
      <c r="AD24" s="154" t="s">
        <v>265</v>
      </c>
      <c r="AE24" s="154" t="s">
        <v>693</v>
      </c>
      <c r="AF24" s="155" t="s">
        <v>100</v>
      </c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 t="s">
        <v>100</v>
      </c>
      <c r="AR24" s="154"/>
      <c r="AS24" s="154"/>
      <c r="AT24" s="154"/>
      <c r="AU24" s="154" t="s">
        <v>100</v>
      </c>
      <c r="AV24" s="154" t="s">
        <v>100</v>
      </c>
      <c r="AW24" s="154"/>
      <c r="AX24" s="154"/>
      <c r="AY24" s="154" t="s">
        <v>100</v>
      </c>
      <c r="AZ24" s="154" t="s">
        <v>100</v>
      </c>
      <c r="BA24" s="154" t="s">
        <v>100</v>
      </c>
      <c r="BB24" s="154" t="s">
        <v>100</v>
      </c>
      <c r="BC24" s="154" t="s">
        <v>100</v>
      </c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22"/>
    </row>
    <row r="25" spans="1:74" s="23" customFormat="1" ht="78" customHeight="1" x14ac:dyDescent="0.25">
      <c r="A25" s="301"/>
      <c r="B25" s="304"/>
      <c r="C25" s="357"/>
      <c r="D25" s="308"/>
      <c r="E25" s="316"/>
      <c r="F25" s="310"/>
      <c r="G25" s="312"/>
      <c r="H25" s="341"/>
      <c r="I25" s="402"/>
      <c r="J25" s="402"/>
      <c r="K25" s="402"/>
      <c r="L25" s="402"/>
      <c r="M25" s="402"/>
      <c r="N25" s="402"/>
      <c r="O25" s="402"/>
      <c r="P25" s="412"/>
      <c r="Q25" s="412"/>
      <c r="R25" s="412"/>
      <c r="S25" s="412"/>
      <c r="T25" s="412"/>
      <c r="U25" s="412"/>
      <c r="V25" s="412"/>
      <c r="W25" s="414"/>
      <c r="X25" s="154" t="s">
        <v>728</v>
      </c>
      <c r="Y25" s="245">
        <v>5000000</v>
      </c>
      <c r="Z25" s="154">
        <v>30</v>
      </c>
      <c r="AA25" s="154" t="s">
        <v>729</v>
      </c>
      <c r="AB25" s="239">
        <v>44501</v>
      </c>
      <c r="AC25" s="239">
        <v>44561</v>
      </c>
      <c r="AD25" s="154" t="s">
        <v>730</v>
      </c>
      <c r="AE25" s="154" t="s">
        <v>693</v>
      </c>
      <c r="AF25" s="155" t="s">
        <v>100</v>
      </c>
      <c r="AG25" s="154" t="s">
        <v>100</v>
      </c>
      <c r="AH25" s="154" t="s">
        <v>100</v>
      </c>
      <c r="AI25" s="154"/>
      <c r="AJ25" s="154" t="s">
        <v>100</v>
      </c>
      <c r="AK25" s="154"/>
      <c r="AL25" s="154" t="s">
        <v>100</v>
      </c>
      <c r="AM25" s="154"/>
      <c r="AN25" s="154"/>
      <c r="AO25" s="154"/>
      <c r="AP25" s="154"/>
      <c r="AQ25" s="154" t="s">
        <v>100</v>
      </c>
      <c r="AR25" s="154" t="s">
        <v>100</v>
      </c>
      <c r="AS25" s="154"/>
      <c r="AT25" s="154" t="s">
        <v>100</v>
      </c>
      <c r="AU25" s="154" t="s">
        <v>100</v>
      </c>
      <c r="AV25" s="154" t="s">
        <v>100</v>
      </c>
      <c r="AW25" s="154" t="s">
        <v>100</v>
      </c>
      <c r="AX25" s="154" t="s">
        <v>100</v>
      </c>
      <c r="AY25" s="154"/>
      <c r="AZ25" s="154" t="s">
        <v>100</v>
      </c>
      <c r="BA25" s="154" t="s">
        <v>100</v>
      </c>
      <c r="BB25" s="154" t="s">
        <v>100</v>
      </c>
      <c r="BC25" s="154"/>
      <c r="BD25" s="154"/>
      <c r="BE25" s="154" t="s">
        <v>100</v>
      </c>
      <c r="BF25" s="154"/>
      <c r="BG25" s="154" t="s">
        <v>100</v>
      </c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22"/>
    </row>
    <row r="26" spans="1:74" s="28" customFormat="1" ht="58.5" customHeight="1" x14ac:dyDescent="0.25">
      <c r="A26" s="301"/>
      <c r="B26" s="304"/>
      <c r="C26" s="355">
        <f>D26*30%</f>
        <v>3.5999999999999997E-2</v>
      </c>
      <c r="D26" s="306">
        <v>0.12</v>
      </c>
      <c r="E26" s="316" t="s">
        <v>751</v>
      </c>
      <c r="F26" s="310"/>
      <c r="G26" s="312"/>
      <c r="H26" s="312"/>
      <c r="I26" s="404" t="s">
        <v>759</v>
      </c>
      <c r="J26" s="404" t="s">
        <v>501</v>
      </c>
      <c r="K26" s="404" t="s">
        <v>760</v>
      </c>
      <c r="L26" s="404" t="s">
        <v>195</v>
      </c>
      <c r="M26" s="404" t="s">
        <v>761</v>
      </c>
      <c r="N26" s="404" t="s">
        <v>138</v>
      </c>
      <c r="O26" s="404" t="s">
        <v>138</v>
      </c>
      <c r="P26" s="404">
        <v>0</v>
      </c>
      <c r="Q26" s="404">
        <v>4</v>
      </c>
      <c r="R26" s="404">
        <v>1</v>
      </c>
      <c r="S26" s="418">
        <v>3</v>
      </c>
      <c r="T26" s="404">
        <v>4</v>
      </c>
      <c r="U26" s="404">
        <v>4</v>
      </c>
      <c r="V26" s="416">
        <v>4</v>
      </c>
      <c r="W26" s="415">
        <v>0</v>
      </c>
      <c r="X26" s="228" t="s">
        <v>762</v>
      </c>
      <c r="Y26" s="210">
        <v>0</v>
      </c>
      <c r="Z26" s="211">
        <v>0.3</v>
      </c>
      <c r="AA26" s="209" t="s">
        <v>763</v>
      </c>
      <c r="AB26" s="212">
        <v>44242</v>
      </c>
      <c r="AC26" s="212">
        <v>44392</v>
      </c>
      <c r="AD26" s="209" t="s">
        <v>789</v>
      </c>
      <c r="AE26" s="162" t="s">
        <v>142</v>
      </c>
      <c r="AF26" s="209" t="s">
        <v>100</v>
      </c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 t="s">
        <v>100</v>
      </c>
      <c r="AV26" s="209"/>
      <c r="AW26" s="209"/>
      <c r="AX26" s="209"/>
      <c r="AY26" s="209"/>
      <c r="AZ26" s="252"/>
      <c r="BA26" s="252"/>
      <c r="BB26" s="252"/>
      <c r="BC26" s="252"/>
      <c r="BD26" s="252"/>
      <c r="BE26" s="252"/>
      <c r="BF26" s="252"/>
      <c r="BG26" s="252"/>
      <c r="BH26" s="252"/>
      <c r="BI26" s="252"/>
      <c r="BJ26" s="252"/>
      <c r="BK26" s="252"/>
      <c r="BL26" s="252"/>
      <c r="BM26" s="252"/>
      <c r="BN26" s="252"/>
      <c r="BO26" s="252"/>
      <c r="BP26" s="252"/>
      <c r="BQ26" s="252"/>
      <c r="BR26" s="252"/>
      <c r="BS26" s="252"/>
      <c r="BT26" s="252"/>
      <c r="BU26" s="154"/>
      <c r="BV26" s="27"/>
    </row>
    <row r="27" spans="1:74" s="28" customFormat="1" ht="58.5" customHeight="1" x14ac:dyDescent="0.25">
      <c r="A27" s="301"/>
      <c r="B27" s="304"/>
      <c r="C27" s="356"/>
      <c r="D27" s="307"/>
      <c r="E27" s="316"/>
      <c r="F27" s="310"/>
      <c r="G27" s="312"/>
      <c r="H27" s="312"/>
      <c r="I27" s="405"/>
      <c r="J27" s="405"/>
      <c r="K27" s="405"/>
      <c r="L27" s="405"/>
      <c r="M27" s="406"/>
      <c r="N27" s="406"/>
      <c r="O27" s="406"/>
      <c r="P27" s="406"/>
      <c r="Q27" s="406"/>
      <c r="R27" s="406"/>
      <c r="S27" s="419"/>
      <c r="T27" s="406"/>
      <c r="U27" s="406"/>
      <c r="V27" s="417"/>
      <c r="W27" s="406"/>
      <c r="X27" s="228" t="s">
        <v>764</v>
      </c>
      <c r="Y27" s="210">
        <v>0</v>
      </c>
      <c r="Z27" s="211">
        <v>0.7</v>
      </c>
      <c r="AA27" s="209" t="s">
        <v>765</v>
      </c>
      <c r="AB27" s="212">
        <v>44256</v>
      </c>
      <c r="AC27" s="212">
        <v>44561</v>
      </c>
      <c r="AD27" s="209" t="s">
        <v>789</v>
      </c>
      <c r="AE27" s="154" t="s">
        <v>142</v>
      </c>
      <c r="AF27" s="209" t="s">
        <v>100</v>
      </c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 t="s">
        <v>100</v>
      </c>
      <c r="AV27" s="209"/>
      <c r="AW27" s="209"/>
      <c r="AX27" s="209"/>
      <c r="AY27" s="209"/>
      <c r="AZ27" s="252"/>
      <c r="BA27" s="252"/>
      <c r="BB27" s="252"/>
      <c r="BC27" s="252"/>
      <c r="BD27" s="252"/>
      <c r="BE27" s="252"/>
      <c r="BF27" s="252"/>
      <c r="BG27" s="252"/>
      <c r="BH27" s="252"/>
      <c r="BI27" s="252"/>
      <c r="BJ27" s="252"/>
      <c r="BK27" s="252"/>
      <c r="BL27" s="252"/>
      <c r="BM27" s="252"/>
      <c r="BN27" s="252"/>
      <c r="BO27" s="252"/>
      <c r="BP27" s="252"/>
      <c r="BQ27" s="252"/>
      <c r="BR27" s="252"/>
      <c r="BS27" s="252"/>
      <c r="BT27" s="252"/>
      <c r="BU27" s="154"/>
      <c r="BV27" s="27"/>
    </row>
    <row r="28" spans="1:74" s="28" customFormat="1" ht="58.5" customHeight="1" x14ac:dyDescent="0.25">
      <c r="A28" s="301"/>
      <c r="B28" s="304"/>
      <c r="C28" s="356"/>
      <c r="D28" s="307"/>
      <c r="E28" s="316"/>
      <c r="F28" s="310"/>
      <c r="G28" s="312"/>
      <c r="H28" s="312"/>
      <c r="I28" s="405"/>
      <c r="J28" s="405"/>
      <c r="K28" s="405"/>
      <c r="L28" s="405"/>
      <c r="M28" s="404" t="s">
        <v>766</v>
      </c>
      <c r="N28" s="404" t="s">
        <v>138</v>
      </c>
      <c r="O28" s="404" t="s">
        <v>138</v>
      </c>
      <c r="P28" s="404">
        <v>0</v>
      </c>
      <c r="Q28" s="404">
        <v>2</v>
      </c>
      <c r="R28" s="404">
        <v>0</v>
      </c>
      <c r="S28" s="418">
        <v>1</v>
      </c>
      <c r="T28" s="404">
        <v>2</v>
      </c>
      <c r="U28" s="404">
        <v>2</v>
      </c>
      <c r="V28" s="404">
        <v>2</v>
      </c>
      <c r="W28" s="415">
        <v>180000000</v>
      </c>
      <c r="X28" s="209" t="s">
        <v>767</v>
      </c>
      <c r="Y28" s="210">
        <v>0</v>
      </c>
      <c r="Z28" s="218">
        <v>0.4</v>
      </c>
      <c r="AA28" s="209" t="s">
        <v>768</v>
      </c>
      <c r="AB28" s="212">
        <v>44242</v>
      </c>
      <c r="AC28" s="212">
        <v>44545</v>
      </c>
      <c r="AD28" s="209" t="s">
        <v>789</v>
      </c>
      <c r="AE28" s="154" t="s">
        <v>205</v>
      </c>
      <c r="AF28" s="209" t="s">
        <v>100</v>
      </c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 t="s">
        <v>100</v>
      </c>
      <c r="AV28" s="209"/>
      <c r="AW28" s="209"/>
      <c r="AX28" s="209"/>
      <c r="AY28" s="209"/>
      <c r="AZ28" s="252"/>
      <c r="BA28" s="252"/>
      <c r="BB28" s="252"/>
      <c r="BC28" s="252"/>
      <c r="BD28" s="252"/>
      <c r="BE28" s="252"/>
      <c r="BF28" s="252"/>
      <c r="BG28" s="252"/>
      <c r="BH28" s="252"/>
      <c r="BI28" s="252"/>
      <c r="BJ28" s="252"/>
      <c r="BK28" s="252"/>
      <c r="BL28" s="252"/>
      <c r="BM28" s="252"/>
      <c r="BN28" s="252"/>
      <c r="BO28" s="252"/>
      <c r="BP28" s="252"/>
      <c r="BQ28" s="252"/>
      <c r="BR28" s="252"/>
      <c r="BS28" s="252"/>
      <c r="BT28" s="252"/>
      <c r="BU28" s="154"/>
      <c r="BV28" s="27"/>
    </row>
    <row r="29" spans="1:74" s="28" customFormat="1" ht="58.5" customHeight="1" x14ac:dyDescent="0.25">
      <c r="A29" s="301"/>
      <c r="B29" s="304"/>
      <c r="C29" s="356"/>
      <c r="D29" s="307"/>
      <c r="E29" s="316"/>
      <c r="F29" s="310"/>
      <c r="G29" s="312"/>
      <c r="H29" s="312"/>
      <c r="I29" s="406"/>
      <c r="J29" s="406"/>
      <c r="K29" s="406"/>
      <c r="L29" s="406"/>
      <c r="M29" s="406"/>
      <c r="N29" s="406"/>
      <c r="O29" s="406"/>
      <c r="P29" s="406"/>
      <c r="Q29" s="406"/>
      <c r="R29" s="406"/>
      <c r="S29" s="419"/>
      <c r="T29" s="406"/>
      <c r="U29" s="406"/>
      <c r="V29" s="420"/>
      <c r="W29" s="406"/>
      <c r="X29" s="209" t="s">
        <v>769</v>
      </c>
      <c r="Y29" s="210">
        <v>180000000</v>
      </c>
      <c r="Z29" s="218">
        <v>0.6</v>
      </c>
      <c r="AA29" s="209" t="s">
        <v>770</v>
      </c>
      <c r="AB29" s="212">
        <v>44317</v>
      </c>
      <c r="AC29" s="212">
        <v>44561</v>
      </c>
      <c r="AD29" s="209" t="s">
        <v>789</v>
      </c>
      <c r="AE29" s="154" t="s">
        <v>142</v>
      </c>
      <c r="AF29" s="209" t="s">
        <v>100</v>
      </c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 t="s">
        <v>100</v>
      </c>
      <c r="AV29" s="209"/>
      <c r="AW29" s="209"/>
      <c r="AX29" s="209"/>
      <c r="AY29" s="209"/>
      <c r="AZ29" s="252"/>
      <c r="BA29" s="252"/>
      <c r="BB29" s="252"/>
      <c r="BC29" s="252"/>
      <c r="BD29" s="252"/>
      <c r="BE29" s="252"/>
      <c r="BF29" s="252"/>
      <c r="BG29" s="252"/>
      <c r="BH29" s="252"/>
      <c r="BI29" s="252"/>
      <c r="BJ29" s="252"/>
      <c r="BK29" s="252"/>
      <c r="BL29" s="252"/>
      <c r="BM29" s="252"/>
      <c r="BN29" s="252"/>
      <c r="BO29" s="252"/>
      <c r="BP29" s="252"/>
      <c r="BQ29" s="252"/>
      <c r="BR29" s="252"/>
      <c r="BS29" s="252"/>
      <c r="BT29" s="252"/>
      <c r="BU29" s="154"/>
      <c r="BV29" s="27"/>
    </row>
    <row r="30" spans="1:74" s="28" customFormat="1" ht="58.5" customHeight="1" x14ac:dyDescent="0.25">
      <c r="A30" s="301"/>
      <c r="B30" s="304"/>
      <c r="C30" s="327">
        <f>D30*30%</f>
        <v>0.03</v>
      </c>
      <c r="D30" s="316">
        <v>0.1</v>
      </c>
      <c r="E30" s="316" t="s">
        <v>752</v>
      </c>
      <c r="F30" s="310"/>
      <c r="G30" s="312"/>
      <c r="H30" s="312"/>
      <c r="I30" s="404" t="s">
        <v>771</v>
      </c>
      <c r="J30" s="404" t="s">
        <v>501</v>
      </c>
      <c r="K30" s="404" t="s">
        <v>760</v>
      </c>
      <c r="L30" s="404" t="s">
        <v>772</v>
      </c>
      <c r="M30" s="209" t="s">
        <v>773</v>
      </c>
      <c r="N30" s="209" t="s">
        <v>138</v>
      </c>
      <c r="O30" s="209" t="s">
        <v>211</v>
      </c>
      <c r="P30" s="209">
        <v>36</v>
      </c>
      <c r="Q30" s="209">
        <v>5</v>
      </c>
      <c r="R30" s="209">
        <v>3</v>
      </c>
      <c r="S30" s="266">
        <v>5</v>
      </c>
      <c r="T30" s="209">
        <v>5</v>
      </c>
      <c r="U30" s="209">
        <v>5</v>
      </c>
      <c r="V30" s="216">
        <v>5</v>
      </c>
      <c r="W30" s="415">
        <v>0</v>
      </c>
      <c r="X30" s="209" t="s">
        <v>774</v>
      </c>
      <c r="Y30" s="210">
        <v>0</v>
      </c>
      <c r="Z30" s="253">
        <v>0.3</v>
      </c>
      <c r="AA30" s="209" t="s">
        <v>775</v>
      </c>
      <c r="AB30" s="212">
        <v>44242</v>
      </c>
      <c r="AC30" s="212">
        <v>44377</v>
      </c>
      <c r="AD30" s="209" t="s">
        <v>789</v>
      </c>
      <c r="AE30" s="154" t="s">
        <v>142</v>
      </c>
      <c r="AF30" s="155" t="s">
        <v>100</v>
      </c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 t="s">
        <v>100</v>
      </c>
      <c r="AV30" s="154"/>
      <c r="AW30" s="154"/>
      <c r="AX30" s="154"/>
      <c r="AY30" s="154"/>
      <c r="AZ30" s="26"/>
      <c r="BA30" s="26" t="s">
        <v>100</v>
      </c>
      <c r="BB30" s="26" t="s">
        <v>100</v>
      </c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154"/>
      <c r="BV30" s="27"/>
    </row>
    <row r="31" spans="1:74" s="28" customFormat="1" ht="58.5" customHeight="1" x14ac:dyDescent="0.25">
      <c r="A31" s="301"/>
      <c r="B31" s="304"/>
      <c r="C31" s="327"/>
      <c r="D31" s="316"/>
      <c r="E31" s="316"/>
      <c r="F31" s="310"/>
      <c r="G31" s="312"/>
      <c r="H31" s="312"/>
      <c r="I31" s="405"/>
      <c r="J31" s="405"/>
      <c r="K31" s="405"/>
      <c r="L31" s="405"/>
      <c r="M31" s="421" t="s">
        <v>776</v>
      </c>
      <c r="N31" s="421" t="s">
        <v>138</v>
      </c>
      <c r="O31" s="421" t="s">
        <v>138</v>
      </c>
      <c r="P31" s="421">
        <v>0</v>
      </c>
      <c r="Q31" s="421">
        <v>36</v>
      </c>
      <c r="R31" s="421">
        <v>10</v>
      </c>
      <c r="S31" s="474">
        <v>25</v>
      </c>
      <c r="T31" s="421">
        <v>36</v>
      </c>
      <c r="U31" s="475">
        <v>36</v>
      </c>
      <c r="V31" s="479">
        <v>36</v>
      </c>
      <c r="W31" s="477"/>
      <c r="X31" s="209" t="s">
        <v>777</v>
      </c>
      <c r="Y31" s="210">
        <v>0</v>
      </c>
      <c r="Z31" s="254">
        <v>0.3</v>
      </c>
      <c r="AA31" s="209" t="s">
        <v>778</v>
      </c>
      <c r="AB31" s="212">
        <v>44242</v>
      </c>
      <c r="AC31" s="212">
        <v>44561</v>
      </c>
      <c r="AD31" s="209" t="s">
        <v>789</v>
      </c>
      <c r="AE31" s="154" t="s">
        <v>142</v>
      </c>
      <c r="AF31" s="155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154"/>
      <c r="BV31" s="27"/>
    </row>
    <row r="32" spans="1:74" s="28" customFormat="1" ht="58.5" customHeight="1" x14ac:dyDescent="0.25">
      <c r="A32" s="301"/>
      <c r="B32" s="304"/>
      <c r="C32" s="327"/>
      <c r="D32" s="316"/>
      <c r="E32" s="316"/>
      <c r="F32" s="310"/>
      <c r="G32" s="312"/>
      <c r="H32" s="312"/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S32" s="419"/>
      <c r="T32" s="406"/>
      <c r="U32" s="476"/>
      <c r="V32" s="479"/>
      <c r="W32" s="478"/>
      <c r="X32" s="228" t="s">
        <v>779</v>
      </c>
      <c r="Y32" s="255">
        <v>0</v>
      </c>
      <c r="Z32" s="254">
        <v>0.4</v>
      </c>
      <c r="AA32" s="228" t="s">
        <v>780</v>
      </c>
      <c r="AB32" s="219">
        <v>44228</v>
      </c>
      <c r="AC32" s="228" t="s">
        <v>781</v>
      </c>
      <c r="AD32" s="228" t="s">
        <v>789</v>
      </c>
      <c r="AE32" s="154" t="s">
        <v>215</v>
      </c>
      <c r="AF32" s="155" t="s">
        <v>100</v>
      </c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 t="s">
        <v>100</v>
      </c>
      <c r="AV32" s="154"/>
      <c r="AW32" s="154"/>
      <c r="AX32" s="154"/>
      <c r="AY32" s="154"/>
      <c r="AZ32" s="26"/>
      <c r="BA32" s="26" t="s">
        <v>100</v>
      </c>
      <c r="BB32" s="26" t="s">
        <v>100</v>
      </c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154"/>
      <c r="BV32" s="27"/>
    </row>
    <row r="33" spans="1:74" s="28" customFormat="1" ht="94.5" customHeight="1" x14ac:dyDescent="0.25">
      <c r="A33" s="301"/>
      <c r="B33" s="304"/>
      <c r="C33" s="327">
        <f>D33*30%</f>
        <v>3.5999999999999997E-2</v>
      </c>
      <c r="D33" s="316">
        <v>0.12</v>
      </c>
      <c r="E33" s="316" t="s">
        <v>753</v>
      </c>
      <c r="F33" s="310"/>
      <c r="G33" s="312"/>
      <c r="H33" s="312"/>
      <c r="I33" s="404" t="s">
        <v>754</v>
      </c>
      <c r="J33" s="404" t="s">
        <v>501</v>
      </c>
      <c r="K33" s="404" t="s">
        <v>218</v>
      </c>
      <c r="L33" s="404" t="s">
        <v>219</v>
      </c>
      <c r="M33" s="404" t="s">
        <v>220</v>
      </c>
      <c r="N33" s="404" t="s">
        <v>138</v>
      </c>
      <c r="O33" s="404" t="s">
        <v>138</v>
      </c>
      <c r="P33" s="404">
        <v>6</v>
      </c>
      <c r="Q33" s="404">
        <v>6</v>
      </c>
      <c r="R33" s="404">
        <v>6</v>
      </c>
      <c r="S33" s="418">
        <v>6</v>
      </c>
      <c r="T33" s="404">
        <v>6</v>
      </c>
      <c r="U33" s="404">
        <v>6</v>
      </c>
      <c r="V33" s="421">
        <v>6</v>
      </c>
      <c r="W33" s="415">
        <v>3000000000</v>
      </c>
      <c r="X33" s="209" t="s">
        <v>224</v>
      </c>
      <c r="Y33" s="210">
        <v>0</v>
      </c>
      <c r="Z33" s="209">
        <v>30</v>
      </c>
      <c r="AA33" s="209" t="s">
        <v>755</v>
      </c>
      <c r="AB33" s="212">
        <v>44198</v>
      </c>
      <c r="AC33" s="212">
        <v>44392</v>
      </c>
      <c r="AD33" s="209" t="s">
        <v>788</v>
      </c>
      <c r="AE33" s="154" t="s">
        <v>223</v>
      </c>
      <c r="AF33" s="209" t="s">
        <v>100</v>
      </c>
      <c r="AG33" s="209"/>
      <c r="AH33" s="209" t="s">
        <v>143</v>
      </c>
      <c r="AI33" s="209"/>
      <c r="AJ33" s="209"/>
      <c r="AK33" s="209"/>
      <c r="AL33" s="209"/>
      <c r="AM33" s="209"/>
      <c r="AN33" s="209" t="s">
        <v>143</v>
      </c>
      <c r="AO33" s="209"/>
      <c r="AP33" s="209"/>
      <c r="AQ33" s="209"/>
      <c r="AR33" s="209"/>
      <c r="AS33" s="209"/>
      <c r="AT33" s="209" t="s">
        <v>143</v>
      </c>
      <c r="AU33" s="209"/>
      <c r="AV33" s="209" t="s">
        <v>143</v>
      </c>
      <c r="AW33" s="209" t="s">
        <v>143</v>
      </c>
      <c r="AX33" s="209"/>
      <c r="AY33" s="209" t="s">
        <v>143</v>
      </c>
      <c r="AZ33" s="252" t="s">
        <v>143</v>
      </c>
      <c r="BA33" s="252" t="s">
        <v>143</v>
      </c>
      <c r="BB33" s="252" t="s">
        <v>143</v>
      </c>
      <c r="BC33" s="252"/>
      <c r="BD33" s="252"/>
      <c r="BE33" s="252" t="s">
        <v>143</v>
      </c>
      <c r="BF33" s="252"/>
      <c r="BG33" s="252"/>
      <c r="BH33" s="252"/>
      <c r="BI33" s="252"/>
      <c r="BJ33" s="252"/>
      <c r="BK33" s="252"/>
      <c r="BL33" s="252"/>
      <c r="BM33" s="252"/>
      <c r="BN33" s="252"/>
      <c r="BO33" s="252"/>
      <c r="BP33" s="252"/>
      <c r="BQ33" s="252"/>
      <c r="BR33" s="252"/>
      <c r="BS33" s="252"/>
      <c r="BT33" s="252"/>
      <c r="BU33" s="154"/>
      <c r="BV33" s="27"/>
    </row>
    <row r="34" spans="1:74" s="28" customFormat="1" ht="58.5" customHeight="1" x14ac:dyDescent="0.25">
      <c r="A34" s="301"/>
      <c r="B34" s="304"/>
      <c r="C34" s="327"/>
      <c r="D34" s="316"/>
      <c r="E34" s="316"/>
      <c r="F34" s="310"/>
      <c r="G34" s="312"/>
      <c r="H34" s="312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35"/>
      <c r="T34" s="405"/>
      <c r="U34" s="405"/>
      <c r="V34" s="421"/>
      <c r="W34" s="405"/>
      <c r="X34" s="209" t="s">
        <v>756</v>
      </c>
      <c r="Y34" s="210">
        <v>3000000000</v>
      </c>
      <c r="Z34" s="209">
        <v>30</v>
      </c>
      <c r="AA34" s="209" t="s">
        <v>757</v>
      </c>
      <c r="AB34" s="212">
        <v>44256</v>
      </c>
      <c r="AC34" s="212">
        <v>44392</v>
      </c>
      <c r="AD34" s="209" t="s">
        <v>788</v>
      </c>
      <c r="AE34" s="154" t="s">
        <v>223</v>
      </c>
      <c r="AF34" s="209" t="s">
        <v>143</v>
      </c>
      <c r="AG34" s="209" t="s">
        <v>143</v>
      </c>
      <c r="AH34" s="209" t="s">
        <v>143</v>
      </c>
      <c r="AI34" s="209"/>
      <c r="AJ34" s="209"/>
      <c r="AK34" s="209" t="s">
        <v>143</v>
      </c>
      <c r="AL34" s="209"/>
      <c r="AM34" s="209"/>
      <c r="AN34" s="209" t="s">
        <v>143</v>
      </c>
      <c r="AO34" s="209" t="s">
        <v>143</v>
      </c>
      <c r="AP34" s="209"/>
      <c r="AQ34" s="209"/>
      <c r="AR34" s="209"/>
      <c r="AS34" s="209"/>
      <c r="AT34" s="209" t="s">
        <v>143</v>
      </c>
      <c r="AU34" s="209"/>
      <c r="AV34" s="209" t="s">
        <v>143</v>
      </c>
      <c r="AW34" s="209" t="s">
        <v>143</v>
      </c>
      <c r="AX34" s="209"/>
      <c r="AY34" s="209" t="s">
        <v>143</v>
      </c>
      <c r="AZ34" s="252"/>
      <c r="BA34" s="252" t="s">
        <v>143</v>
      </c>
      <c r="BB34" s="252" t="s">
        <v>143</v>
      </c>
      <c r="BC34" s="252" t="s">
        <v>143</v>
      </c>
      <c r="BD34" s="252" t="s">
        <v>143</v>
      </c>
      <c r="BE34" s="252"/>
      <c r="BF34" s="252"/>
      <c r="BG34" s="252"/>
      <c r="BH34" s="252"/>
      <c r="BI34" s="252"/>
      <c r="BJ34" s="252"/>
      <c r="BK34" s="252" t="s">
        <v>143</v>
      </c>
      <c r="BL34" s="252"/>
      <c r="BM34" s="252"/>
      <c r="BN34" s="252" t="s">
        <v>143</v>
      </c>
      <c r="BO34" s="252"/>
      <c r="BP34" s="252"/>
      <c r="BQ34" s="252"/>
      <c r="BR34" s="252"/>
      <c r="BS34" s="252"/>
      <c r="BT34" s="252"/>
      <c r="BU34" s="154"/>
      <c r="BV34" s="27"/>
    </row>
    <row r="35" spans="1:74" s="28" customFormat="1" ht="58.5" customHeight="1" thickBot="1" x14ac:dyDescent="0.3">
      <c r="A35" s="302"/>
      <c r="B35" s="305"/>
      <c r="C35" s="355"/>
      <c r="D35" s="306"/>
      <c r="E35" s="316"/>
      <c r="F35" s="311"/>
      <c r="G35" s="313"/>
      <c r="H35" s="359"/>
      <c r="I35" s="405"/>
      <c r="J35" s="406"/>
      <c r="K35" s="406"/>
      <c r="L35" s="406"/>
      <c r="M35" s="406"/>
      <c r="N35" s="406"/>
      <c r="O35" s="406"/>
      <c r="P35" s="406"/>
      <c r="Q35" s="406"/>
      <c r="R35" s="406"/>
      <c r="S35" s="419"/>
      <c r="T35" s="406"/>
      <c r="U35" s="406"/>
      <c r="V35" s="421"/>
      <c r="W35" s="405"/>
      <c r="X35" s="209" t="s">
        <v>758</v>
      </c>
      <c r="Y35" s="210">
        <v>0</v>
      </c>
      <c r="Z35" s="209">
        <v>40</v>
      </c>
      <c r="AA35" s="209" t="s">
        <v>227</v>
      </c>
      <c r="AB35" s="212">
        <v>44378</v>
      </c>
      <c r="AC35" s="212">
        <v>44561</v>
      </c>
      <c r="AD35" s="209" t="s">
        <v>788</v>
      </c>
      <c r="AE35" s="154" t="s">
        <v>223</v>
      </c>
      <c r="AF35" s="209" t="s">
        <v>100</v>
      </c>
      <c r="AG35" s="209" t="s">
        <v>100</v>
      </c>
      <c r="AH35" s="209" t="s">
        <v>100</v>
      </c>
      <c r="AI35" s="209"/>
      <c r="AJ35" s="209"/>
      <c r="AK35" s="209" t="s">
        <v>100</v>
      </c>
      <c r="AL35" s="209"/>
      <c r="AM35" s="209"/>
      <c r="AN35" s="209" t="s">
        <v>100</v>
      </c>
      <c r="AO35" s="209" t="s">
        <v>100</v>
      </c>
      <c r="AP35" s="209"/>
      <c r="AQ35" s="209"/>
      <c r="AR35" s="209"/>
      <c r="AS35" s="209"/>
      <c r="AT35" s="209" t="s">
        <v>100</v>
      </c>
      <c r="AU35" s="209"/>
      <c r="AV35" s="209" t="s">
        <v>100</v>
      </c>
      <c r="AW35" s="209" t="s">
        <v>100</v>
      </c>
      <c r="AX35" s="209"/>
      <c r="AY35" s="209" t="s">
        <v>100</v>
      </c>
      <c r="AZ35" s="252" t="s">
        <v>100</v>
      </c>
      <c r="BA35" s="252" t="s">
        <v>100</v>
      </c>
      <c r="BB35" s="252" t="s">
        <v>100</v>
      </c>
      <c r="BC35" s="252" t="s">
        <v>100</v>
      </c>
      <c r="BD35" s="252"/>
      <c r="BE35" s="252" t="s">
        <v>100</v>
      </c>
      <c r="BF35" s="252"/>
      <c r="BG35" s="252"/>
      <c r="BH35" s="252"/>
      <c r="BI35" s="252"/>
      <c r="BJ35" s="252"/>
      <c r="BK35" s="252" t="s">
        <v>100</v>
      </c>
      <c r="BL35" s="252"/>
      <c r="BM35" s="252"/>
      <c r="BN35" s="252"/>
      <c r="BO35" s="252"/>
      <c r="BP35" s="252"/>
      <c r="BQ35" s="252"/>
      <c r="BR35" s="252"/>
      <c r="BS35" s="252"/>
      <c r="BT35" s="252"/>
      <c r="BU35" s="154"/>
      <c r="BV35" s="27"/>
    </row>
    <row r="36" spans="1:74" s="28" customFormat="1" ht="96" customHeight="1" thickTop="1" x14ac:dyDescent="0.25">
      <c r="A36" s="323" t="s">
        <v>228</v>
      </c>
      <c r="B36" s="326">
        <v>0.3</v>
      </c>
      <c r="C36" s="422">
        <f>D36*30%</f>
        <v>7.4999999999999997E-2</v>
      </c>
      <c r="D36" s="422">
        <v>0.25</v>
      </c>
      <c r="E36" s="423" t="s">
        <v>706</v>
      </c>
      <c r="F36" s="330">
        <v>1</v>
      </c>
      <c r="G36" s="330">
        <v>0.25</v>
      </c>
      <c r="H36" s="358" t="s">
        <v>230</v>
      </c>
      <c r="I36" s="421" t="s">
        <v>231</v>
      </c>
      <c r="J36" s="421" t="s">
        <v>501</v>
      </c>
      <c r="K36" s="421" t="s">
        <v>232</v>
      </c>
      <c r="L36" s="421" t="s">
        <v>233</v>
      </c>
      <c r="M36" s="421" t="s">
        <v>234</v>
      </c>
      <c r="N36" s="421" t="s">
        <v>705</v>
      </c>
      <c r="O36" s="421" t="s">
        <v>138</v>
      </c>
      <c r="P36" s="421">
        <v>4</v>
      </c>
      <c r="Q36" s="421">
        <v>8</v>
      </c>
      <c r="R36" s="421">
        <v>0</v>
      </c>
      <c r="S36" s="474">
        <v>2</v>
      </c>
      <c r="T36" s="421">
        <v>5</v>
      </c>
      <c r="U36" s="421">
        <v>8</v>
      </c>
      <c r="V36" s="312">
        <v>8</v>
      </c>
      <c r="W36" s="430">
        <v>458200000</v>
      </c>
      <c r="X36" s="241" t="s">
        <v>655</v>
      </c>
      <c r="Y36" s="240">
        <v>342200000</v>
      </c>
      <c r="Z36" s="242">
        <v>0.5</v>
      </c>
      <c r="AA36" s="241" t="s">
        <v>656</v>
      </c>
      <c r="AB36" s="243">
        <v>44228</v>
      </c>
      <c r="AC36" s="243">
        <v>44561</v>
      </c>
      <c r="AD36" s="241" t="s">
        <v>789</v>
      </c>
      <c r="AE36" s="241" t="s">
        <v>657</v>
      </c>
      <c r="AF36" s="154" t="s">
        <v>100</v>
      </c>
      <c r="AG36" s="154" t="s">
        <v>100</v>
      </c>
      <c r="AH36" s="154"/>
      <c r="AI36" s="154"/>
      <c r="AJ36" s="154"/>
      <c r="AK36" s="154"/>
      <c r="AL36" s="154"/>
      <c r="AM36" s="154"/>
      <c r="AN36" s="154"/>
      <c r="AO36" s="154"/>
      <c r="AP36" s="154"/>
      <c r="AQ36" s="154" t="s">
        <v>100</v>
      </c>
      <c r="AR36" s="154"/>
      <c r="AS36" s="154"/>
      <c r="AT36" s="154"/>
      <c r="AU36" s="154" t="s">
        <v>100</v>
      </c>
      <c r="AV36" s="154"/>
      <c r="AW36" s="154"/>
      <c r="AX36" s="154" t="s">
        <v>100</v>
      </c>
      <c r="AY36" s="154"/>
      <c r="AZ36" s="26" t="s">
        <v>100</v>
      </c>
      <c r="BA36" s="26" t="s">
        <v>100</v>
      </c>
      <c r="BB36" s="26" t="s">
        <v>100</v>
      </c>
      <c r="BC36" s="25"/>
      <c r="BD36" s="25"/>
      <c r="BE36" s="25"/>
      <c r="BF36" s="26" t="s">
        <v>100</v>
      </c>
      <c r="BG36" s="26"/>
      <c r="BH36" s="26"/>
      <c r="BI36" s="26"/>
      <c r="BJ36" s="26"/>
      <c r="BK36" s="26" t="s">
        <v>100</v>
      </c>
      <c r="BL36" s="25"/>
      <c r="BM36" s="25"/>
      <c r="BN36" s="25"/>
      <c r="BO36" s="25"/>
      <c r="BP36" s="25"/>
      <c r="BQ36" s="25"/>
      <c r="BR36" s="25"/>
      <c r="BS36" s="25"/>
      <c r="BT36" s="26" t="s">
        <v>100</v>
      </c>
      <c r="BU36" s="154"/>
      <c r="BV36" s="27"/>
    </row>
    <row r="37" spans="1:74" s="28" customFormat="1" ht="92.25" customHeight="1" x14ac:dyDescent="0.25">
      <c r="A37" s="324"/>
      <c r="B37" s="304"/>
      <c r="C37" s="406"/>
      <c r="D37" s="406"/>
      <c r="E37" s="424"/>
      <c r="F37" s="310"/>
      <c r="G37" s="312"/>
      <c r="H37" s="359"/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419"/>
      <c r="T37" s="406"/>
      <c r="U37" s="406"/>
      <c r="V37" s="429"/>
      <c r="W37" s="406"/>
      <c r="X37" s="209" t="s">
        <v>445</v>
      </c>
      <c r="Y37" s="210">
        <v>116000000</v>
      </c>
      <c r="Z37" s="211">
        <v>0.5</v>
      </c>
      <c r="AA37" s="209" t="s">
        <v>658</v>
      </c>
      <c r="AB37" s="212">
        <v>44228</v>
      </c>
      <c r="AC37" s="212">
        <v>44561</v>
      </c>
      <c r="AD37" s="209" t="s">
        <v>789</v>
      </c>
      <c r="AE37" s="209" t="s">
        <v>238</v>
      </c>
      <c r="AF37" s="154"/>
      <c r="AG37" s="154" t="s">
        <v>100</v>
      </c>
      <c r="AH37" s="154"/>
      <c r="AI37" s="154"/>
      <c r="AJ37" s="154"/>
      <c r="AK37" s="154"/>
      <c r="AL37" s="154"/>
      <c r="AM37" s="154"/>
      <c r="AN37" s="154"/>
      <c r="AO37" s="154"/>
      <c r="AP37" s="154"/>
      <c r="AQ37" s="154" t="s">
        <v>100</v>
      </c>
      <c r="AR37" s="154"/>
      <c r="AS37" s="154"/>
      <c r="AT37" s="154"/>
      <c r="AU37" s="154" t="s">
        <v>100</v>
      </c>
      <c r="AV37" s="154"/>
      <c r="AW37" s="154"/>
      <c r="AX37" s="154"/>
      <c r="AY37" s="154"/>
      <c r="AZ37" s="154" t="s">
        <v>100</v>
      </c>
      <c r="BA37" s="154" t="s">
        <v>100</v>
      </c>
      <c r="BB37" s="154" t="s">
        <v>100</v>
      </c>
      <c r="BC37" s="154"/>
      <c r="BD37" s="154"/>
      <c r="BE37" s="154"/>
      <c r="BF37" s="154" t="s">
        <v>100</v>
      </c>
      <c r="BG37" s="154"/>
      <c r="BH37" s="154"/>
      <c r="BI37" s="154"/>
      <c r="BJ37" s="154"/>
      <c r="BK37" s="154" t="s">
        <v>100</v>
      </c>
      <c r="BL37" s="154"/>
      <c r="BM37" s="154"/>
      <c r="BN37" s="154"/>
      <c r="BO37" s="154"/>
      <c r="BP37" s="154"/>
      <c r="BQ37" s="154"/>
      <c r="BR37" s="154"/>
      <c r="BS37" s="154"/>
      <c r="BT37" s="154" t="s">
        <v>100</v>
      </c>
      <c r="BU37" s="154"/>
      <c r="BV37" s="27"/>
    </row>
    <row r="38" spans="1:74" s="28" customFormat="1" ht="58.5" customHeight="1" x14ac:dyDescent="0.25">
      <c r="A38" s="324"/>
      <c r="B38" s="304"/>
      <c r="C38" s="422">
        <f>D38*30%</f>
        <v>1.4999999999999999E-2</v>
      </c>
      <c r="D38" s="422">
        <v>0.05</v>
      </c>
      <c r="E38" s="423" t="s">
        <v>707</v>
      </c>
      <c r="F38" s="310"/>
      <c r="G38" s="312"/>
      <c r="H38" s="411" t="s">
        <v>242</v>
      </c>
      <c r="I38" s="404" t="s">
        <v>659</v>
      </c>
      <c r="J38" s="404" t="s">
        <v>501</v>
      </c>
      <c r="K38" s="404" t="s">
        <v>497</v>
      </c>
      <c r="L38" s="404" t="s">
        <v>209</v>
      </c>
      <c r="M38" s="404" t="s">
        <v>704</v>
      </c>
      <c r="N38" s="404" t="s">
        <v>704</v>
      </c>
      <c r="O38" s="404" t="s">
        <v>138</v>
      </c>
      <c r="P38" s="404">
        <v>0</v>
      </c>
      <c r="Q38" s="404">
        <v>1</v>
      </c>
      <c r="R38" s="404">
        <v>0</v>
      </c>
      <c r="S38" s="418">
        <v>0</v>
      </c>
      <c r="T38" s="404">
        <v>0</v>
      </c>
      <c r="U38" s="404">
        <v>1</v>
      </c>
      <c r="V38" s="433">
        <v>1</v>
      </c>
      <c r="W38" s="434"/>
      <c r="X38" s="209" t="s">
        <v>660</v>
      </c>
      <c r="Y38" s="210">
        <v>0</v>
      </c>
      <c r="Z38" s="213">
        <v>0.5</v>
      </c>
      <c r="AA38" s="214" t="s">
        <v>661</v>
      </c>
      <c r="AB38" s="215">
        <v>44378</v>
      </c>
      <c r="AC38" s="215">
        <v>44561</v>
      </c>
      <c r="AD38" s="209" t="s">
        <v>789</v>
      </c>
      <c r="AE38" s="209" t="s">
        <v>662</v>
      </c>
      <c r="AF38" s="154" t="s">
        <v>100</v>
      </c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 t="s">
        <v>100</v>
      </c>
      <c r="AR38" s="154" t="s">
        <v>100</v>
      </c>
      <c r="AS38" s="154"/>
      <c r="AT38" s="154" t="s">
        <v>100</v>
      </c>
      <c r="AU38" s="154"/>
      <c r="AV38" s="154"/>
      <c r="AW38" s="154" t="s">
        <v>100</v>
      </c>
      <c r="AX38" s="154" t="s">
        <v>100</v>
      </c>
      <c r="AY38" s="154"/>
      <c r="AZ38" s="154"/>
      <c r="BA38" s="154" t="s">
        <v>100</v>
      </c>
      <c r="BB38" s="154" t="s">
        <v>100</v>
      </c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27"/>
    </row>
    <row r="39" spans="1:74" s="28" customFormat="1" ht="58.5" customHeight="1" x14ac:dyDescent="0.25">
      <c r="A39" s="324"/>
      <c r="B39" s="304"/>
      <c r="C39" s="406"/>
      <c r="D39" s="406"/>
      <c r="E39" s="424"/>
      <c r="F39" s="310"/>
      <c r="G39" s="312"/>
      <c r="H39" s="341"/>
      <c r="I39" s="406"/>
      <c r="J39" s="406"/>
      <c r="K39" s="406"/>
      <c r="L39" s="406"/>
      <c r="M39" s="406"/>
      <c r="N39" s="406"/>
      <c r="O39" s="406"/>
      <c r="P39" s="406"/>
      <c r="Q39" s="406"/>
      <c r="R39" s="406"/>
      <c r="S39" s="419"/>
      <c r="T39" s="406"/>
      <c r="U39" s="406"/>
      <c r="V39" s="359"/>
      <c r="W39" s="410"/>
      <c r="X39" s="209" t="s">
        <v>663</v>
      </c>
      <c r="Y39" s="210">
        <v>0</v>
      </c>
      <c r="Z39" s="213">
        <v>0.5</v>
      </c>
      <c r="AA39" s="214" t="s">
        <v>664</v>
      </c>
      <c r="AB39" s="215">
        <v>44470</v>
      </c>
      <c r="AC39" s="215">
        <v>44561</v>
      </c>
      <c r="AD39" s="209" t="s">
        <v>789</v>
      </c>
      <c r="AE39" s="209" t="s">
        <v>662</v>
      </c>
      <c r="AF39" s="154" t="s">
        <v>100</v>
      </c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 t="s">
        <v>100</v>
      </c>
      <c r="AR39" s="154" t="s">
        <v>100</v>
      </c>
      <c r="AS39" s="154"/>
      <c r="AT39" s="154" t="s">
        <v>100</v>
      </c>
      <c r="AU39" s="154"/>
      <c r="AV39" s="154"/>
      <c r="AW39" s="154" t="s">
        <v>100</v>
      </c>
      <c r="AX39" s="154" t="s">
        <v>100</v>
      </c>
      <c r="AY39" s="154"/>
      <c r="AZ39" s="154"/>
      <c r="BA39" s="154" t="s">
        <v>100</v>
      </c>
      <c r="BB39" s="154" t="s">
        <v>100</v>
      </c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27"/>
    </row>
    <row r="40" spans="1:74" s="28" customFormat="1" ht="58.5" customHeight="1" x14ac:dyDescent="0.25">
      <c r="A40" s="324"/>
      <c r="B40" s="304"/>
      <c r="C40" s="422">
        <f>D40*30%</f>
        <v>0.06</v>
      </c>
      <c r="D40" s="422">
        <v>0.2</v>
      </c>
      <c r="E40" s="423" t="s">
        <v>708</v>
      </c>
      <c r="F40" s="310"/>
      <c r="G40" s="312"/>
      <c r="H40" s="341"/>
      <c r="I40" s="404" t="s">
        <v>665</v>
      </c>
      <c r="J40" s="404" t="s">
        <v>501</v>
      </c>
      <c r="K40" s="404" t="s">
        <v>666</v>
      </c>
      <c r="L40" s="404" t="s">
        <v>667</v>
      </c>
      <c r="M40" s="404" t="s">
        <v>668</v>
      </c>
      <c r="N40" s="404" t="s">
        <v>702</v>
      </c>
      <c r="O40" s="404" t="s">
        <v>138</v>
      </c>
      <c r="P40" s="404">
        <v>0</v>
      </c>
      <c r="Q40" s="404">
        <v>2</v>
      </c>
      <c r="R40" s="404">
        <v>0</v>
      </c>
      <c r="S40" s="418">
        <v>0</v>
      </c>
      <c r="T40" s="404">
        <v>1</v>
      </c>
      <c r="U40" s="404">
        <v>2</v>
      </c>
      <c r="V40" s="433">
        <v>2</v>
      </c>
      <c r="W40" s="431">
        <v>157800000</v>
      </c>
      <c r="X40" s="209" t="s">
        <v>670</v>
      </c>
      <c r="Y40" s="210">
        <v>70000000</v>
      </c>
      <c r="Z40" s="218">
        <v>0.2</v>
      </c>
      <c r="AA40" s="209" t="s">
        <v>671</v>
      </c>
      <c r="AB40" s="212">
        <v>44242</v>
      </c>
      <c r="AC40" s="219">
        <v>44454</v>
      </c>
      <c r="AD40" s="209" t="s">
        <v>789</v>
      </c>
      <c r="AE40" s="209" t="s">
        <v>662</v>
      </c>
      <c r="AF40" s="154"/>
      <c r="AG40" s="154" t="s">
        <v>100</v>
      </c>
      <c r="AH40" s="154"/>
      <c r="AI40" s="154"/>
      <c r="AJ40" s="154"/>
      <c r="AK40" s="154" t="s">
        <v>100</v>
      </c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 t="s">
        <v>100</v>
      </c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27"/>
    </row>
    <row r="41" spans="1:74" s="28" customFormat="1" ht="58.5" customHeight="1" x14ac:dyDescent="0.25">
      <c r="A41" s="324"/>
      <c r="B41" s="304"/>
      <c r="C41" s="405"/>
      <c r="D41" s="405"/>
      <c r="E41" s="428"/>
      <c r="F41" s="310"/>
      <c r="G41" s="312"/>
      <c r="H41" s="341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35"/>
      <c r="T41" s="405"/>
      <c r="U41" s="405"/>
      <c r="V41" s="359"/>
      <c r="W41" s="432"/>
      <c r="X41" s="209" t="s">
        <v>672</v>
      </c>
      <c r="Y41" s="210">
        <v>50000000</v>
      </c>
      <c r="Z41" s="211">
        <v>0.5</v>
      </c>
      <c r="AA41" s="209" t="s">
        <v>673</v>
      </c>
      <c r="AB41" s="219">
        <v>44362</v>
      </c>
      <c r="AC41" s="212">
        <v>44561</v>
      </c>
      <c r="AD41" s="209" t="s">
        <v>789</v>
      </c>
      <c r="AE41" s="209" t="s">
        <v>662</v>
      </c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27"/>
    </row>
    <row r="42" spans="1:74" s="28" customFormat="1" ht="70.5" customHeight="1" x14ac:dyDescent="0.25">
      <c r="A42" s="324"/>
      <c r="B42" s="304"/>
      <c r="C42" s="405"/>
      <c r="D42" s="405"/>
      <c r="E42" s="428"/>
      <c r="F42" s="310"/>
      <c r="G42" s="312"/>
      <c r="H42" s="341"/>
      <c r="I42" s="405"/>
      <c r="J42" s="405"/>
      <c r="K42" s="405"/>
      <c r="L42" s="405"/>
      <c r="M42" s="216" t="s">
        <v>669</v>
      </c>
      <c r="N42" s="216" t="s">
        <v>703</v>
      </c>
      <c r="O42" s="216" t="s">
        <v>138</v>
      </c>
      <c r="P42" s="216">
        <v>2</v>
      </c>
      <c r="Q42" s="216">
        <v>3</v>
      </c>
      <c r="R42" s="216">
        <v>0</v>
      </c>
      <c r="S42" s="267">
        <v>2</v>
      </c>
      <c r="T42" s="216">
        <v>3</v>
      </c>
      <c r="U42" s="216">
        <v>3</v>
      </c>
      <c r="V42" s="161">
        <v>3</v>
      </c>
      <c r="W42" s="432"/>
      <c r="X42" s="216" t="s">
        <v>674</v>
      </c>
      <c r="Y42" s="229">
        <v>37800000</v>
      </c>
      <c r="Z42" s="230">
        <v>0.3</v>
      </c>
      <c r="AA42" s="216" t="s">
        <v>675</v>
      </c>
      <c r="AB42" s="231">
        <v>44287</v>
      </c>
      <c r="AC42" s="231">
        <v>44561</v>
      </c>
      <c r="AD42" s="216" t="s">
        <v>789</v>
      </c>
      <c r="AE42" s="216" t="s">
        <v>142</v>
      </c>
      <c r="AF42" s="154"/>
      <c r="AG42" s="154" t="s">
        <v>100</v>
      </c>
      <c r="AH42" s="154"/>
      <c r="AI42" s="154"/>
      <c r="AJ42" s="154"/>
      <c r="AK42" s="154" t="s">
        <v>100</v>
      </c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 t="s">
        <v>100</v>
      </c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27"/>
    </row>
    <row r="43" spans="1:74" s="28" customFormat="1" ht="58.5" customHeight="1" x14ac:dyDescent="0.25">
      <c r="A43" s="324"/>
      <c r="B43" s="304"/>
      <c r="C43" s="425">
        <f>D43*30%</f>
        <v>0.06</v>
      </c>
      <c r="D43" s="425">
        <v>0.2</v>
      </c>
      <c r="E43" s="393" t="s">
        <v>709</v>
      </c>
      <c r="F43" s="310"/>
      <c r="G43" s="312"/>
      <c r="H43" s="341"/>
      <c r="I43" s="401" t="s">
        <v>688</v>
      </c>
      <c r="J43" s="401" t="s">
        <v>495</v>
      </c>
      <c r="K43" s="401" t="s">
        <v>259</v>
      </c>
      <c r="L43" s="401" t="s">
        <v>260</v>
      </c>
      <c r="M43" s="401" t="s">
        <v>688</v>
      </c>
      <c r="N43" s="401" t="s">
        <v>689</v>
      </c>
      <c r="O43" s="401" t="s">
        <v>138</v>
      </c>
      <c r="P43" s="401">
        <v>6</v>
      </c>
      <c r="Q43" s="401">
        <v>13</v>
      </c>
      <c r="R43" s="401">
        <v>1</v>
      </c>
      <c r="S43" s="401">
        <v>6</v>
      </c>
      <c r="T43" s="401">
        <v>9</v>
      </c>
      <c r="U43" s="401">
        <v>13</v>
      </c>
      <c r="V43" s="401">
        <v>13</v>
      </c>
      <c r="W43" s="401">
        <v>0</v>
      </c>
      <c r="X43" s="154" t="s">
        <v>690</v>
      </c>
      <c r="Y43" s="236">
        <v>0</v>
      </c>
      <c r="Z43" s="154">
        <v>30</v>
      </c>
      <c r="AA43" s="237" t="s">
        <v>691</v>
      </c>
      <c r="AB43" s="238">
        <v>44228</v>
      </c>
      <c r="AC43" s="238">
        <v>44377</v>
      </c>
      <c r="AD43" s="237" t="s">
        <v>692</v>
      </c>
      <c r="AE43" s="237" t="s">
        <v>693</v>
      </c>
      <c r="AF43" s="155" t="s">
        <v>100</v>
      </c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 t="s">
        <v>100</v>
      </c>
      <c r="AR43" s="154"/>
      <c r="AS43" s="154"/>
      <c r="AT43" s="154" t="s">
        <v>100</v>
      </c>
      <c r="AU43" s="154" t="s">
        <v>100</v>
      </c>
      <c r="AV43" s="154" t="s">
        <v>100</v>
      </c>
      <c r="AW43" s="154"/>
      <c r="AX43" s="154" t="s">
        <v>100</v>
      </c>
      <c r="AY43" s="154"/>
      <c r="AZ43" s="154"/>
      <c r="BA43" s="154"/>
      <c r="BB43" s="154" t="s">
        <v>100</v>
      </c>
      <c r="BC43" s="154"/>
      <c r="BD43" s="154"/>
      <c r="BE43" s="154"/>
      <c r="BF43" s="154"/>
      <c r="BG43" s="154" t="s">
        <v>100</v>
      </c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27"/>
    </row>
    <row r="44" spans="1:74" s="28" customFormat="1" ht="58.5" customHeight="1" x14ac:dyDescent="0.25">
      <c r="A44" s="324"/>
      <c r="B44" s="304"/>
      <c r="C44" s="402"/>
      <c r="D44" s="402"/>
      <c r="E44" s="426"/>
      <c r="F44" s="310"/>
      <c r="G44" s="312"/>
      <c r="H44" s="341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  <c r="T44" s="402"/>
      <c r="U44" s="402"/>
      <c r="V44" s="402"/>
      <c r="W44" s="402"/>
      <c r="X44" s="154" t="s">
        <v>694</v>
      </c>
      <c r="Y44" s="236">
        <v>0</v>
      </c>
      <c r="Z44" s="154">
        <v>20</v>
      </c>
      <c r="AA44" s="154" t="s">
        <v>695</v>
      </c>
      <c r="AB44" s="239">
        <v>44197</v>
      </c>
      <c r="AC44" s="238">
        <v>44377</v>
      </c>
      <c r="AD44" s="265" t="s">
        <v>265</v>
      </c>
      <c r="AE44" s="237" t="s">
        <v>693</v>
      </c>
      <c r="AF44" s="155" t="s">
        <v>100</v>
      </c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 t="s">
        <v>100</v>
      </c>
      <c r="AW44" s="154"/>
      <c r="AX44" s="154" t="s">
        <v>100</v>
      </c>
      <c r="AY44" s="154"/>
      <c r="AZ44" s="154"/>
      <c r="BA44" s="154"/>
      <c r="BB44" s="154" t="s">
        <v>100</v>
      </c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27"/>
    </row>
    <row r="45" spans="1:74" s="28" customFormat="1" ht="67.5" customHeight="1" x14ac:dyDescent="0.25">
      <c r="A45" s="324"/>
      <c r="B45" s="304"/>
      <c r="C45" s="402"/>
      <c r="D45" s="402"/>
      <c r="E45" s="426"/>
      <c r="F45" s="310"/>
      <c r="G45" s="312"/>
      <c r="H45" s="341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  <c r="T45" s="402"/>
      <c r="U45" s="402"/>
      <c r="V45" s="402"/>
      <c r="W45" s="402"/>
      <c r="X45" s="154" t="s">
        <v>696</v>
      </c>
      <c r="Y45" s="236">
        <v>0</v>
      </c>
      <c r="Z45" s="154">
        <v>30</v>
      </c>
      <c r="AA45" s="154" t="s">
        <v>697</v>
      </c>
      <c r="AB45" s="239">
        <v>44197</v>
      </c>
      <c r="AC45" s="238">
        <v>44561</v>
      </c>
      <c r="AD45" s="237" t="s">
        <v>698</v>
      </c>
      <c r="AE45" s="237" t="s">
        <v>693</v>
      </c>
      <c r="AF45" s="155" t="s">
        <v>100</v>
      </c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 t="s">
        <v>100</v>
      </c>
      <c r="AW45" s="154"/>
      <c r="AX45" s="154" t="s">
        <v>100</v>
      </c>
      <c r="AY45" s="154"/>
      <c r="AZ45" s="154"/>
      <c r="BA45" s="154"/>
      <c r="BB45" s="154" t="s">
        <v>100</v>
      </c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27"/>
    </row>
    <row r="46" spans="1:74" s="28" customFormat="1" ht="58.5" customHeight="1" x14ac:dyDescent="0.25">
      <c r="A46" s="324"/>
      <c r="B46" s="304"/>
      <c r="C46" s="402"/>
      <c r="D46" s="402"/>
      <c r="E46" s="426"/>
      <c r="F46" s="310"/>
      <c r="G46" s="312"/>
      <c r="H46" s="341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  <c r="T46" s="402"/>
      <c r="U46" s="402"/>
      <c r="V46" s="402"/>
      <c r="W46" s="402"/>
      <c r="X46" s="167" t="s">
        <v>699</v>
      </c>
      <c r="Y46" s="236">
        <v>0</v>
      </c>
      <c r="Z46" s="154">
        <v>20</v>
      </c>
      <c r="AA46" s="167" t="s">
        <v>700</v>
      </c>
      <c r="AB46" s="238">
        <v>44287</v>
      </c>
      <c r="AC46" s="238">
        <v>44377</v>
      </c>
      <c r="AD46" s="167" t="s">
        <v>701</v>
      </c>
      <c r="AE46" s="237" t="s">
        <v>693</v>
      </c>
      <c r="AF46" s="155" t="s">
        <v>100</v>
      </c>
      <c r="AG46" s="154"/>
      <c r="AH46" s="154"/>
      <c r="AI46" s="154"/>
      <c r="AJ46" s="154"/>
      <c r="AK46" s="154"/>
      <c r="AL46" s="154" t="s">
        <v>100</v>
      </c>
      <c r="AM46" s="154"/>
      <c r="AN46" s="154"/>
      <c r="AO46" s="154"/>
      <c r="AP46" s="154"/>
      <c r="AQ46" s="154"/>
      <c r="AR46" s="154"/>
      <c r="AS46" s="154"/>
      <c r="AT46" s="154"/>
      <c r="AU46" s="154" t="s">
        <v>100</v>
      </c>
      <c r="AV46" s="154" t="s">
        <v>100</v>
      </c>
      <c r="AW46" s="154"/>
      <c r="AX46" s="154" t="s">
        <v>100</v>
      </c>
      <c r="AY46" s="154" t="s">
        <v>100</v>
      </c>
      <c r="AZ46" s="154" t="s">
        <v>100</v>
      </c>
      <c r="BA46" s="154" t="s">
        <v>100</v>
      </c>
      <c r="BB46" s="154" t="s">
        <v>100</v>
      </c>
      <c r="BC46" s="154" t="s">
        <v>100</v>
      </c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27"/>
    </row>
    <row r="47" spans="1:74" s="28" customFormat="1" ht="79.5" customHeight="1" x14ac:dyDescent="0.25">
      <c r="A47" s="324"/>
      <c r="B47" s="304"/>
      <c r="C47" s="436">
        <f>D47*30%</f>
        <v>4.4999999999999998E-2</v>
      </c>
      <c r="D47" s="436">
        <v>0.15</v>
      </c>
      <c r="E47" s="439" t="s">
        <v>710</v>
      </c>
      <c r="F47" s="310"/>
      <c r="G47" s="312"/>
      <c r="H47" s="341"/>
      <c r="I47" s="437" t="s">
        <v>676</v>
      </c>
      <c r="J47" s="437" t="s">
        <v>503</v>
      </c>
      <c r="K47" s="437" t="s">
        <v>677</v>
      </c>
      <c r="L47" s="437" t="s">
        <v>678</v>
      </c>
      <c r="M47" s="437" t="s">
        <v>679</v>
      </c>
      <c r="N47" s="437" t="s">
        <v>680</v>
      </c>
      <c r="O47" s="437" t="s">
        <v>138</v>
      </c>
      <c r="P47" s="437">
        <v>0</v>
      </c>
      <c r="Q47" s="445">
        <v>2</v>
      </c>
      <c r="R47" s="441">
        <v>1</v>
      </c>
      <c r="S47" s="441">
        <v>1</v>
      </c>
      <c r="T47" s="441">
        <v>1</v>
      </c>
      <c r="U47" s="441">
        <v>2</v>
      </c>
      <c r="V47" s="441">
        <v>2</v>
      </c>
      <c r="W47" s="443">
        <v>0</v>
      </c>
      <c r="X47" s="232" t="s">
        <v>681</v>
      </c>
      <c r="Y47" s="233">
        <v>0</v>
      </c>
      <c r="Z47" s="234">
        <v>0.3</v>
      </c>
      <c r="AA47" s="160" t="s">
        <v>682</v>
      </c>
      <c r="AB47" s="235">
        <v>44200</v>
      </c>
      <c r="AC47" s="235">
        <v>44285</v>
      </c>
      <c r="AD47" s="207" t="s">
        <v>683</v>
      </c>
      <c r="AE47" s="207" t="s">
        <v>99</v>
      </c>
      <c r="AF47" s="154" t="s">
        <v>100</v>
      </c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 t="s">
        <v>100</v>
      </c>
      <c r="AR47" s="154"/>
      <c r="AS47" s="154"/>
      <c r="AT47" s="154" t="s">
        <v>100</v>
      </c>
      <c r="AU47" s="154" t="s">
        <v>100</v>
      </c>
      <c r="AV47" s="154" t="s">
        <v>100</v>
      </c>
      <c r="AW47" s="154"/>
      <c r="AX47" s="154" t="s">
        <v>100</v>
      </c>
      <c r="AY47" s="154"/>
      <c r="AZ47" s="154"/>
      <c r="BA47" s="154"/>
      <c r="BB47" s="154" t="s">
        <v>100</v>
      </c>
      <c r="BC47" s="154"/>
      <c r="BD47" s="154"/>
      <c r="BE47" s="154"/>
      <c r="BF47" s="154"/>
      <c r="BG47" s="154" t="s">
        <v>100</v>
      </c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27"/>
    </row>
    <row r="48" spans="1:74" s="28" customFormat="1" ht="61.5" customHeight="1" x14ac:dyDescent="0.25">
      <c r="A48" s="324"/>
      <c r="B48" s="304"/>
      <c r="C48" s="437"/>
      <c r="D48" s="437"/>
      <c r="E48" s="439"/>
      <c r="F48" s="310"/>
      <c r="G48" s="312"/>
      <c r="H48" s="341"/>
      <c r="I48" s="437"/>
      <c r="J48" s="437"/>
      <c r="K48" s="437"/>
      <c r="L48" s="437"/>
      <c r="M48" s="437"/>
      <c r="N48" s="437"/>
      <c r="O48" s="437"/>
      <c r="P48" s="437"/>
      <c r="Q48" s="445"/>
      <c r="R48" s="441"/>
      <c r="S48" s="441"/>
      <c r="T48" s="441"/>
      <c r="U48" s="441"/>
      <c r="V48" s="441"/>
      <c r="W48" s="443"/>
      <c r="X48" s="220" t="s">
        <v>684</v>
      </c>
      <c r="Y48" s="217">
        <v>0</v>
      </c>
      <c r="Z48" s="221">
        <v>0.55000000000000004</v>
      </c>
      <c r="AA48" s="226" t="s">
        <v>685</v>
      </c>
      <c r="AB48" s="222">
        <v>44470</v>
      </c>
      <c r="AC48" s="222">
        <v>44552</v>
      </c>
      <c r="AD48" s="227" t="s">
        <v>683</v>
      </c>
      <c r="AE48" s="227" t="s">
        <v>99</v>
      </c>
      <c r="AF48" s="154" t="s">
        <v>100</v>
      </c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 t="s">
        <v>100</v>
      </c>
      <c r="AR48" s="154"/>
      <c r="AS48" s="154"/>
      <c r="AT48" s="154" t="s">
        <v>100</v>
      </c>
      <c r="AU48" s="154" t="s">
        <v>100</v>
      </c>
      <c r="AV48" s="154" t="s">
        <v>100</v>
      </c>
      <c r="AW48" s="154"/>
      <c r="AX48" s="154" t="s">
        <v>100</v>
      </c>
      <c r="AY48" s="154"/>
      <c r="AZ48" s="154"/>
      <c r="BA48" s="154"/>
      <c r="BB48" s="154" t="s">
        <v>100</v>
      </c>
      <c r="BC48" s="154"/>
      <c r="BD48" s="154"/>
      <c r="BE48" s="154"/>
      <c r="BF48" s="154"/>
      <c r="BG48" s="154" t="s">
        <v>100</v>
      </c>
      <c r="BH48" s="154"/>
      <c r="BI48" s="154"/>
      <c r="BJ48" s="154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27"/>
    </row>
    <row r="49" spans="1:75" s="28" customFormat="1" ht="88.5" customHeight="1" x14ac:dyDescent="0.25">
      <c r="A49" s="324"/>
      <c r="B49" s="304"/>
      <c r="C49" s="438"/>
      <c r="D49" s="438"/>
      <c r="E49" s="440"/>
      <c r="F49" s="310"/>
      <c r="G49" s="312"/>
      <c r="H49" s="341"/>
      <c r="I49" s="438"/>
      <c r="J49" s="438"/>
      <c r="K49" s="438"/>
      <c r="L49" s="438"/>
      <c r="M49" s="438"/>
      <c r="N49" s="438"/>
      <c r="O49" s="438"/>
      <c r="P49" s="438"/>
      <c r="Q49" s="446"/>
      <c r="R49" s="442"/>
      <c r="S49" s="442"/>
      <c r="T49" s="442"/>
      <c r="U49" s="442"/>
      <c r="V49" s="442"/>
      <c r="W49" s="444"/>
      <c r="X49" s="223" t="s">
        <v>686</v>
      </c>
      <c r="Y49" s="224">
        <v>0</v>
      </c>
      <c r="Z49" s="225">
        <v>0.15</v>
      </c>
      <c r="AA49" s="226" t="s">
        <v>687</v>
      </c>
      <c r="AB49" s="222">
        <v>44470</v>
      </c>
      <c r="AC49" s="222">
        <v>44552</v>
      </c>
      <c r="AD49" s="227" t="s">
        <v>683</v>
      </c>
      <c r="AE49" s="227" t="s">
        <v>99</v>
      </c>
      <c r="AF49" s="154" t="s">
        <v>100</v>
      </c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 t="s">
        <v>100</v>
      </c>
      <c r="AR49" s="154"/>
      <c r="AS49" s="154"/>
      <c r="AT49" s="154" t="s">
        <v>100</v>
      </c>
      <c r="AU49" s="154" t="s">
        <v>100</v>
      </c>
      <c r="AV49" s="154" t="s">
        <v>100</v>
      </c>
      <c r="AW49" s="154"/>
      <c r="AX49" s="154" t="s">
        <v>100</v>
      </c>
      <c r="AY49" s="154"/>
      <c r="AZ49" s="154"/>
      <c r="BA49" s="154"/>
      <c r="BB49" s="154" t="s">
        <v>100</v>
      </c>
      <c r="BC49" s="154"/>
      <c r="BD49" s="154"/>
      <c r="BE49" s="154"/>
      <c r="BF49" s="154"/>
      <c r="BG49" s="154" t="s">
        <v>100</v>
      </c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27"/>
    </row>
    <row r="50" spans="1:75" s="28" customFormat="1" ht="58.5" customHeight="1" x14ac:dyDescent="0.25">
      <c r="A50" s="324"/>
      <c r="B50" s="304"/>
      <c r="C50" s="350">
        <f>D50*30%</f>
        <v>4.4999999999999998E-2</v>
      </c>
      <c r="D50" s="321">
        <v>0.15</v>
      </c>
      <c r="E50" s="328" t="s">
        <v>711</v>
      </c>
      <c r="F50" s="310"/>
      <c r="G50" s="312"/>
      <c r="H50" s="341"/>
      <c r="I50" s="374" t="s">
        <v>628</v>
      </c>
      <c r="J50" s="374" t="s">
        <v>496</v>
      </c>
      <c r="K50" s="374" t="s">
        <v>292</v>
      </c>
      <c r="L50" s="374" t="s">
        <v>293</v>
      </c>
      <c r="M50" s="374" t="s">
        <v>629</v>
      </c>
      <c r="N50" s="374" t="s">
        <v>630</v>
      </c>
      <c r="O50" s="374" t="s">
        <v>116</v>
      </c>
      <c r="P50" s="374">
        <v>93</v>
      </c>
      <c r="Q50" s="448">
        <v>100</v>
      </c>
      <c r="R50" s="448">
        <v>55</v>
      </c>
      <c r="S50" s="448">
        <v>70</v>
      </c>
      <c r="T50" s="448">
        <v>85</v>
      </c>
      <c r="U50" s="448">
        <v>100</v>
      </c>
      <c r="V50" s="448">
        <v>100</v>
      </c>
      <c r="W50" s="449"/>
      <c r="X50" s="163" t="s">
        <v>296</v>
      </c>
      <c r="Y50" s="205"/>
      <c r="Z50" s="168">
        <v>0.05</v>
      </c>
      <c r="AA50" s="163" t="s">
        <v>631</v>
      </c>
      <c r="AB50" s="103">
        <v>44197</v>
      </c>
      <c r="AC50" s="103">
        <v>44227</v>
      </c>
      <c r="AD50" s="163" t="s">
        <v>632</v>
      </c>
      <c r="AE50" s="163" t="s">
        <v>299</v>
      </c>
      <c r="AF50" s="154" t="s">
        <v>100</v>
      </c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 t="s">
        <v>100</v>
      </c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 t="s">
        <v>100</v>
      </c>
      <c r="BJ50" s="154" t="s">
        <v>143</v>
      </c>
      <c r="BK50" s="154"/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27"/>
    </row>
    <row r="51" spans="1:75" s="28" customFormat="1" ht="58.5" customHeight="1" x14ac:dyDescent="0.25">
      <c r="A51" s="324"/>
      <c r="B51" s="304"/>
      <c r="C51" s="350"/>
      <c r="D51" s="314"/>
      <c r="E51" s="328"/>
      <c r="F51" s="310"/>
      <c r="G51" s="312"/>
      <c r="H51" s="341"/>
      <c r="I51" s="374"/>
      <c r="J51" s="374"/>
      <c r="K51" s="374"/>
      <c r="L51" s="374"/>
      <c r="M51" s="374"/>
      <c r="N51" s="374"/>
      <c r="O51" s="374"/>
      <c r="P51" s="374"/>
      <c r="Q51" s="448"/>
      <c r="R51" s="448"/>
      <c r="S51" s="448"/>
      <c r="T51" s="448"/>
      <c r="U51" s="448"/>
      <c r="V51" s="448"/>
      <c r="W51" s="449"/>
      <c r="X51" s="163" t="s">
        <v>633</v>
      </c>
      <c r="Y51" s="205"/>
      <c r="Z51" s="168">
        <v>0.05</v>
      </c>
      <c r="AA51" s="163" t="s">
        <v>634</v>
      </c>
      <c r="AB51" s="103">
        <v>44228</v>
      </c>
      <c r="AC51" s="103">
        <v>44286</v>
      </c>
      <c r="AD51" s="163" t="s">
        <v>635</v>
      </c>
      <c r="AE51" s="163" t="s">
        <v>299</v>
      </c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 t="s">
        <v>100</v>
      </c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 t="s">
        <v>100</v>
      </c>
      <c r="BJ51" s="154" t="s">
        <v>100</v>
      </c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27"/>
    </row>
    <row r="52" spans="1:75" s="28" customFormat="1" ht="58.5" customHeight="1" x14ac:dyDescent="0.25">
      <c r="A52" s="324"/>
      <c r="B52" s="304"/>
      <c r="C52" s="350"/>
      <c r="D52" s="314"/>
      <c r="E52" s="328"/>
      <c r="F52" s="310"/>
      <c r="G52" s="312"/>
      <c r="H52" s="341"/>
      <c r="I52" s="374"/>
      <c r="J52" s="374"/>
      <c r="K52" s="374"/>
      <c r="L52" s="374"/>
      <c r="M52" s="374"/>
      <c r="N52" s="374"/>
      <c r="O52" s="374"/>
      <c r="P52" s="374"/>
      <c r="Q52" s="448"/>
      <c r="R52" s="448"/>
      <c r="S52" s="448"/>
      <c r="T52" s="448"/>
      <c r="U52" s="448"/>
      <c r="V52" s="448"/>
      <c r="W52" s="449"/>
      <c r="X52" s="163" t="s">
        <v>636</v>
      </c>
      <c r="Y52" s="205"/>
      <c r="Z52" s="168">
        <v>0.15</v>
      </c>
      <c r="AA52" s="163" t="s">
        <v>637</v>
      </c>
      <c r="AB52" s="103">
        <v>44287</v>
      </c>
      <c r="AC52" s="103">
        <v>44561</v>
      </c>
      <c r="AD52" s="163" t="s">
        <v>635</v>
      </c>
      <c r="AE52" s="163" t="s">
        <v>304</v>
      </c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 t="s">
        <v>100</v>
      </c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 t="s">
        <v>100</v>
      </c>
      <c r="BJ52" s="154" t="s">
        <v>100</v>
      </c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27"/>
    </row>
    <row r="53" spans="1:75" s="28" customFormat="1" ht="58.5" customHeight="1" x14ac:dyDescent="0.25">
      <c r="A53" s="324"/>
      <c r="B53" s="304"/>
      <c r="C53" s="350"/>
      <c r="D53" s="314"/>
      <c r="E53" s="328"/>
      <c r="F53" s="310"/>
      <c r="G53" s="312"/>
      <c r="H53" s="341"/>
      <c r="I53" s="374"/>
      <c r="J53" s="374"/>
      <c r="K53" s="374"/>
      <c r="L53" s="374"/>
      <c r="M53" s="374"/>
      <c r="N53" s="374"/>
      <c r="O53" s="374"/>
      <c r="P53" s="374"/>
      <c r="Q53" s="448"/>
      <c r="R53" s="448"/>
      <c r="S53" s="448"/>
      <c r="T53" s="448"/>
      <c r="U53" s="448"/>
      <c r="V53" s="448"/>
      <c r="W53" s="449"/>
      <c r="X53" s="163" t="s">
        <v>305</v>
      </c>
      <c r="Y53" s="206"/>
      <c r="Z53" s="168">
        <v>0.65</v>
      </c>
      <c r="AA53" s="163" t="s">
        <v>638</v>
      </c>
      <c r="AB53" s="103">
        <v>44197</v>
      </c>
      <c r="AC53" s="103">
        <v>44561</v>
      </c>
      <c r="AD53" s="163" t="s">
        <v>632</v>
      </c>
      <c r="AE53" s="163" t="s">
        <v>304</v>
      </c>
      <c r="AF53" s="154"/>
      <c r="AG53" s="154"/>
      <c r="AH53" s="154"/>
      <c r="AI53" s="154"/>
      <c r="AJ53" s="154"/>
      <c r="AK53" s="154"/>
      <c r="AL53" s="154" t="s">
        <v>100</v>
      </c>
      <c r="AM53" s="154"/>
      <c r="AN53" s="154"/>
      <c r="AO53" s="154"/>
      <c r="AP53" s="154"/>
      <c r="AQ53" s="154"/>
      <c r="AR53" s="154"/>
      <c r="AS53" s="154"/>
      <c r="AT53" s="154"/>
      <c r="AU53" s="154"/>
      <c r="AV53" s="154" t="s">
        <v>100</v>
      </c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 t="s">
        <v>100</v>
      </c>
      <c r="BJ53" s="154" t="s">
        <v>100</v>
      </c>
      <c r="BK53" s="154"/>
      <c r="BL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27"/>
    </row>
    <row r="54" spans="1:75" s="28" customFormat="1" ht="68.25" customHeight="1" x14ac:dyDescent="0.25">
      <c r="A54" s="324"/>
      <c r="B54" s="304"/>
      <c r="C54" s="427"/>
      <c r="D54" s="358"/>
      <c r="E54" s="447"/>
      <c r="F54" s="310"/>
      <c r="G54" s="312"/>
      <c r="H54" s="409"/>
      <c r="I54" s="374"/>
      <c r="J54" s="374"/>
      <c r="K54" s="374"/>
      <c r="L54" s="374"/>
      <c r="M54" s="374"/>
      <c r="N54" s="374"/>
      <c r="O54" s="374"/>
      <c r="P54" s="374"/>
      <c r="Q54" s="448"/>
      <c r="R54" s="448"/>
      <c r="S54" s="448"/>
      <c r="T54" s="448"/>
      <c r="U54" s="448"/>
      <c r="V54" s="448"/>
      <c r="W54" s="449"/>
      <c r="X54" s="163" t="s">
        <v>639</v>
      </c>
      <c r="Y54" s="205"/>
      <c r="Z54" s="168">
        <v>0.1</v>
      </c>
      <c r="AA54" s="163" t="s">
        <v>308</v>
      </c>
      <c r="AB54" s="103">
        <v>44531</v>
      </c>
      <c r="AC54" s="103">
        <v>44561</v>
      </c>
      <c r="AD54" s="163" t="s">
        <v>635</v>
      </c>
      <c r="AE54" s="163" t="s">
        <v>299</v>
      </c>
      <c r="AF54" s="161"/>
      <c r="AG54" s="161"/>
      <c r="AH54" s="161"/>
      <c r="AI54" s="161"/>
      <c r="AJ54" s="161"/>
      <c r="AK54" s="161"/>
      <c r="AL54" s="161" t="s">
        <v>100</v>
      </c>
      <c r="AM54" s="161"/>
      <c r="AN54" s="161"/>
      <c r="AO54" s="161"/>
      <c r="AP54" s="161"/>
      <c r="AQ54" s="161"/>
      <c r="AR54" s="161"/>
      <c r="AS54" s="161"/>
      <c r="AT54" s="161"/>
      <c r="AU54" s="161"/>
      <c r="AV54" s="161" t="s">
        <v>100</v>
      </c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 t="s">
        <v>100</v>
      </c>
      <c r="BJ54" s="161" t="s">
        <v>100</v>
      </c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57"/>
    </row>
    <row r="55" spans="1:75" s="28" customFormat="1" ht="58.5" customHeight="1" x14ac:dyDescent="0.25">
      <c r="A55" s="353" t="s">
        <v>479</v>
      </c>
      <c r="B55" s="473">
        <v>0.4</v>
      </c>
      <c r="C55" s="470">
        <f>D55*40%</f>
        <v>4.0000000000000008E-2</v>
      </c>
      <c r="D55" s="470">
        <v>0.1</v>
      </c>
      <c r="E55" s="467" t="s">
        <v>641</v>
      </c>
      <c r="F55" s="321">
        <v>1</v>
      </c>
      <c r="G55" s="321">
        <v>0.25</v>
      </c>
      <c r="H55" s="451" t="s">
        <v>627</v>
      </c>
      <c r="I55" s="451" t="s">
        <v>525</v>
      </c>
      <c r="J55" s="451" t="s">
        <v>503</v>
      </c>
      <c r="K55" s="451" t="s">
        <v>526</v>
      </c>
      <c r="L55" s="451" t="s">
        <v>527</v>
      </c>
      <c r="M55" s="451" t="s">
        <v>528</v>
      </c>
      <c r="N55" s="451" t="s">
        <v>787</v>
      </c>
      <c r="O55" s="451" t="s">
        <v>116</v>
      </c>
      <c r="P55" s="451">
        <v>0</v>
      </c>
      <c r="Q55" s="322">
        <v>1</v>
      </c>
      <c r="R55" s="322">
        <v>0.25</v>
      </c>
      <c r="S55" s="322">
        <v>0.5</v>
      </c>
      <c r="T55" s="322">
        <v>0.75</v>
      </c>
      <c r="U55" s="322">
        <v>1</v>
      </c>
      <c r="V55" s="322">
        <v>1</v>
      </c>
      <c r="W55" s="413">
        <v>385200000</v>
      </c>
      <c r="X55" s="186" t="s">
        <v>529</v>
      </c>
      <c r="Y55" s="151">
        <v>25200000</v>
      </c>
      <c r="Z55" s="153">
        <v>0.2</v>
      </c>
      <c r="AA55" s="186" t="s">
        <v>530</v>
      </c>
      <c r="AB55" s="187">
        <v>44287</v>
      </c>
      <c r="AC55" s="187">
        <v>44469</v>
      </c>
      <c r="AD55" s="186" t="s">
        <v>793</v>
      </c>
      <c r="AE55" s="186" t="s">
        <v>531</v>
      </c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86"/>
      <c r="AU55" s="186"/>
      <c r="AV55" s="186"/>
      <c r="AW55" s="186"/>
      <c r="AX55" s="186" t="s">
        <v>100</v>
      </c>
      <c r="AY55" s="186"/>
      <c r="AZ55" s="186"/>
      <c r="BA55" s="186"/>
      <c r="BB55" s="186"/>
      <c r="BC55" s="186"/>
      <c r="BD55" s="186"/>
      <c r="BE55" s="186"/>
      <c r="BF55" s="186"/>
      <c r="BG55" s="186"/>
      <c r="BH55" s="186"/>
      <c r="BI55" s="186"/>
      <c r="BJ55" s="186"/>
      <c r="BK55" s="186"/>
      <c r="BL55" s="186"/>
      <c r="BM55" s="186"/>
      <c r="BN55" s="186"/>
      <c r="BO55" s="186"/>
      <c r="BP55" s="186"/>
      <c r="BQ55" s="186"/>
      <c r="BR55" s="186"/>
      <c r="BS55" s="186"/>
      <c r="BT55" s="186"/>
      <c r="BU55" s="169"/>
      <c r="BV55" s="173"/>
      <c r="BW55" s="27"/>
    </row>
    <row r="56" spans="1:75" s="28" customFormat="1" ht="58.5" customHeight="1" x14ac:dyDescent="0.25">
      <c r="A56" s="353"/>
      <c r="B56" s="473"/>
      <c r="C56" s="470"/>
      <c r="D56" s="470"/>
      <c r="E56" s="467"/>
      <c r="F56" s="321"/>
      <c r="G56" s="321"/>
      <c r="H56" s="451"/>
      <c r="I56" s="451"/>
      <c r="J56" s="451"/>
      <c r="K56" s="451"/>
      <c r="L56" s="451"/>
      <c r="M56" s="451"/>
      <c r="N56" s="451"/>
      <c r="O56" s="451"/>
      <c r="P56" s="451"/>
      <c r="Q56" s="322"/>
      <c r="R56" s="322"/>
      <c r="S56" s="322"/>
      <c r="T56" s="322"/>
      <c r="U56" s="322"/>
      <c r="V56" s="322"/>
      <c r="W56" s="413"/>
      <c r="X56" s="186" t="s">
        <v>532</v>
      </c>
      <c r="Y56" s="151">
        <v>60000000</v>
      </c>
      <c r="Z56" s="153">
        <v>0.3</v>
      </c>
      <c r="AA56" s="186" t="s">
        <v>533</v>
      </c>
      <c r="AB56" s="187">
        <v>44287</v>
      </c>
      <c r="AC56" s="187">
        <v>44377</v>
      </c>
      <c r="AD56" s="186" t="s">
        <v>793</v>
      </c>
      <c r="AE56" s="186" t="s">
        <v>531</v>
      </c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  <c r="BF56" s="186"/>
      <c r="BG56" s="186"/>
      <c r="BH56" s="186"/>
      <c r="BI56" s="186"/>
      <c r="BJ56" s="186"/>
      <c r="BK56" s="186"/>
      <c r="BL56" s="186"/>
      <c r="BM56" s="186"/>
      <c r="BN56" s="186"/>
      <c r="BO56" s="186"/>
      <c r="BP56" s="186"/>
      <c r="BQ56" s="186"/>
      <c r="BR56" s="186"/>
      <c r="BS56" s="186"/>
      <c r="BT56" s="186"/>
      <c r="BU56" s="169"/>
      <c r="BV56" s="173"/>
      <c r="BW56" s="27"/>
    </row>
    <row r="57" spans="1:75" s="28" customFormat="1" ht="58.5" customHeight="1" x14ac:dyDescent="0.25">
      <c r="A57" s="353"/>
      <c r="B57" s="473"/>
      <c r="C57" s="470"/>
      <c r="D57" s="470"/>
      <c r="E57" s="467"/>
      <c r="F57" s="321"/>
      <c r="G57" s="321"/>
      <c r="H57" s="451"/>
      <c r="I57" s="451"/>
      <c r="J57" s="451"/>
      <c r="K57" s="451"/>
      <c r="L57" s="451"/>
      <c r="M57" s="451"/>
      <c r="N57" s="451"/>
      <c r="O57" s="451"/>
      <c r="P57" s="451"/>
      <c r="Q57" s="322"/>
      <c r="R57" s="322"/>
      <c r="S57" s="322"/>
      <c r="T57" s="322"/>
      <c r="U57" s="322"/>
      <c r="V57" s="322"/>
      <c r="W57" s="413"/>
      <c r="X57" s="186" t="s">
        <v>534</v>
      </c>
      <c r="Y57" s="151">
        <v>0</v>
      </c>
      <c r="Z57" s="153">
        <v>0.15</v>
      </c>
      <c r="AA57" s="186" t="s">
        <v>535</v>
      </c>
      <c r="AB57" s="187">
        <v>44362</v>
      </c>
      <c r="AC57" s="187">
        <v>44408</v>
      </c>
      <c r="AD57" s="186" t="s">
        <v>793</v>
      </c>
      <c r="AE57" s="186" t="s">
        <v>536</v>
      </c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 t="s">
        <v>100</v>
      </c>
      <c r="AY57" s="186"/>
      <c r="AZ57" s="186"/>
      <c r="BA57" s="186"/>
      <c r="BB57" s="186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  <c r="BP57" s="186"/>
      <c r="BQ57" s="186"/>
      <c r="BR57" s="186"/>
      <c r="BS57" s="186"/>
      <c r="BT57" s="186"/>
      <c r="BU57" s="169"/>
      <c r="BV57" s="173"/>
      <c r="BW57" s="27"/>
    </row>
    <row r="58" spans="1:75" s="28" customFormat="1" ht="58.5" customHeight="1" x14ac:dyDescent="0.25">
      <c r="A58" s="353"/>
      <c r="B58" s="473"/>
      <c r="C58" s="470"/>
      <c r="D58" s="470"/>
      <c r="E58" s="467"/>
      <c r="F58" s="321"/>
      <c r="G58" s="321"/>
      <c r="H58" s="451"/>
      <c r="I58" s="451"/>
      <c r="J58" s="451"/>
      <c r="K58" s="451"/>
      <c r="L58" s="451"/>
      <c r="M58" s="186" t="s">
        <v>537</v>
      </c>
      <c r="N58" s="186" t="s">
        <v>538</v>
      </c>
      <c r="O58" s="188" t="s">
        <v>138</v>
      </c>
      <c r="P58" s="189">
        <v>0</v>
      </c>
      <c r="Q58" s="189">
        <v>1</v>
      </c>
      <c r="R58" s="189">
        <v>1</v>
      </c>
      <c r="S58" s="268">
        <v>1</v>
      </c>
      <c r="T58" s="189">
        <v>1</v>
      </c>
      <c r="U58" s="189">
        <v>1</v>
      </c>
      <c r="V58" s="189">
        <v>1</v>
      </c>
      <c r="W58" s="413"/>
      <c r="X58" s="186" t="s">
        <v>539</v>
      </c>
      <c r="Y58" s="151">
        <v>0</v>
      </c>
      <c r="Z58" s="190">
        <v>0.05</v>
      </c>
      <c r="AA58" s="186" t="s">
        <v>540</v>
      </c>
      <c r="AB58" s="187">
        <v>44197</v>
      </c>
      <c r="AC58" s="187">
        <v>44242</v>
      </c>
      <c r="AD58" s="186" t="s">
        <v>541</v>
      </c>
      <c r="AE58" s="186" t="s">
        <v>542</v>
      </c>
      <c r="AF58" s="186"/>
      <c r="AG58" s="186"/>
      <c r="AH58" s="186"/>
      <c r="AI58" s="186"/>
      <c r="AJ58" s="186"/>
      <c r="AK58" s="186"/>
      <c r="AL58" s="186" t="s">
        <v>100</v>
      </c>
      <c r="AM58" s="186"/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 t="s">
        <v>100</v>
      </c>
      <c r="AY58" s="186"/>
      <c r="AZ58" s="186"/>
      <c r="BA58" s="186"/>
      <c r="BB58" s="186"/>
      <c r="BC58" s="186"/>
      <c r="BD58" s="186"/>
      <c r="BE58" s="186"/>
      <c r="BF58" s="186"/>
      <c r="BG58" s="186"/>
      <c r="BH58" s="186"/>
      <c r="BI58" s="186"/>
      <c r="BJ58" s="186"/>
      <c r="BK58" s="186"/>
      <c r="BL58" s="186"/>
      <c r="BM58" s="186"/>
      <c r="BN58" s="186"/>
      <c r="BO58" s="186"/>
      <c r="BP58" s="186"/>
      <c r="BQ58" s="186"/>
      <c r="BR58" s="186"/>
      <c r="BS58" s="186"/>
      <c r="BT58" s="186"/>
      <c r="BU58" s="169"/>
      <c r="BV58" s="173"/>
      <c r="BW58" s="27"/>
    </row>
    <row r="59" spans="1:75" s="28" customFormat="1" ht="97.5" customHeight="1" x14ac:dyDescent="0.25">
      <c r="A59" s="353"/>
      <c r="B59" s="473"/>
      <c r="C59" s="470"/>
      <c r="D59" s="470"/>
      <c r="E59" s="467"/>
      <c r="F59" s="321"/>
      <c r="G59" s="321"/>
      <c r="H59" s="451"/>
      <c r="I59" s="451"/>
      <c r="J59" s="451"/>
      <c r="K59" s="451"/>
      <c r="L59" s="451"/>
      <c r="M59" s="186" t="s">
        <v>543</v>
      </c>
      <c r="N59" s="186" t="s">
        <v>791</v>
      </c>
      <c r="O59" s="188" t="s">
        <v>116</v>
      </c>
      <c r="P59" s="153">
        <v>0</v>
      </c>
      <c r="Q59" s="153">
        <v>1</v>
      </c>
      <c r="R59" s="153">
        <v>1</v>
      </c>
      <c r="S59" s="263">
        <v>1</v>
      </c>
      <c r="T59" s="153">
        <v>1</v>
      </c>
      <c r="U59" s="153">
        <v>1</v>
      </c>
      <c r="V59" s="153">
        <v>1</v>
      </c>
      <c r="W59" s="413"/>
      <c r="X59" s="186" t="s">
        <v>544</v>
      </c>
      <c r="Y59" s="151">
        <v>300000000</v>
      </c>
      <c r="Z59" s="153">
        <v>0.3</v>
      </c>
      <c r="AA59" s="186" t="s">
        <v>795</v>
      </c>
      <c r="AB59" s="187">
        <v>44216</v>
      </c>
      <c r="AC59" s="187">
        <v>44561</v>
      </c>
      <c r="AD59" s="186" t="s">
        <v>793</v>
      </c>
      <c r="AE59" s="186" t="s">
        <v>545</v>
      </c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 t="s">
        <v>100</v>
      </c>
      <c r="AV59" s="186"/>
      <c r="AW59" s="186"/>
      <c r="AX59" s="186"/>
      <c r="AY59" s="186"/>
      <c r="AZ59" s="186"/>
      <c r="BA59" s="186"/>
      <c r="BB59" s="186" t="s">
        <v>100</v>
      </c>
      <c r="BC59" s="186"/>
      <c r="BD59" s="186"/>
      <c r="BE59" s="186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186"/>
      <c r="BQ59" s="186"/>
      <c r="BR59" s="186"/>
      <c r="BS59" s="186"/>
      <c r="BT59" s="186"/>
      <c r="BU59" s="169"/>
      <c r="BV59" s="173"/>
      <c r="BW59" s="27"/>
    </row>
    <row r="60" spans="1:75" s="28" customFormat="1" ht="81" customHeight="1" x14ac:dyDescent="0.25">
      <c r="A60" s="353"/>
      <c r="B60" s="473"/>
      <c r="C60" s="470">
        <f>D60*40%</f>
        <v>4.0000000000000008E-2</v>
      </c>
      <c r="D60" s="470">
        <v>0.1</v>
      </c>
      <c r="E60" s="467" t="s">
        <v>642</v>
      </c>
      <c r="F60" s="321"/>
      <c r="G60" s="321"/>
      <c r="H60" s="458" t="s">
        <v>132</v>
      </c>
      <c r="I60" s="451" t="s">
        <v>640</v>
      </c>
      <c r="J60" s="451" t="s">
        <v>503</v>
      </c>
      <c r="K60" s="451" t="s">
        <v>312</v>
      </c>
      <c r="L60" s="451" t="s">
        <v>546</v>
      </c>
      <c r="M60" s="451" t="s">
        <v>311</v>
      </c>
      <c r="N60" s="451" t="s">
        <v>314</v>
      </c>
      <c r="O60" s="451" t="s">
        <v>138</v>
      </c>
      <c r="P60" s="451">
        <v>3</v>
      </c>
      <c r="Q60" s="451">
        <v>3</v>
      </c>
      <c r="R60" s="451">
        <v>0</v>
      </c>
      <c r="S60" s="314">
        <v>0</v>
      </c>
      <c r="T60" s="451">
        <v>1</v>
      </c>
      <c r="U60" s="451">
        <v>3</v>
      </c>
      <c r="V60" s="451">
        <v>3</v>
      </c>
      <c r="W60" s="315">
        <v>50920000</v>
      </c>
      <c r="X60" s="186" t="s">
        <v>319</v>
      </c>
      <c r="Y60" s="151">
        <v>50920000</v>
      </c>
      <c r="Z60" s="190">
        <v>0.8</v>
      </c>
      <c r="AA60" s="186" t="s">
        <v>796</v>
      </c>
      <c r="AB60" s="187">
        <v>44211</v>
      </c>
      <c r="AC60" s="187">
        <v>44561</v>
      </c>
      <c r="AD60" s="186" t="s">
        <v>547</v>
      </c>
      <c r="AE60" s="186" t="s">
        <v>548</v>
      </c>
      <c r="AF60" s="186" t="s">
        <v>100</v>
      </c>
      <c r="AG60" s="186" t="s">
        <v>100</v>
      </c>
      <c r="AH60" s="186"/>
      <c r="AI60" s="186"/>
      <c r="AJ60" s="186"/>
      <c r="AK60" s="186"/>
      <c r="AL60" s="186"/>
      <c r="AM60" s="186"/>
      <c r="AN60" s="186"/>
      <c r="AO60" s="186"/>
      <c r="AP60" s="186"/>
      <c r="AQ60" s="186" t="s">
        <v>100</v>
      </c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 t="s">
        <v>100</v>
      </c>
      <c r="BC60" s="186"/>
      <c r="BD60" s="186"/>
      <c r="BE60" s="186"/>
      <c r="BF60" s="186"/>
      <c r="BG60" s="186"/>
      <c r="BH60" s="186"/>
      <c r="BI60" s="186"/>
      <c r="BJ60" s="186"/>
      <c r="BK60" s="186" t="s">
        <v>100</v>
      </c>
      <c r="BL60" s="186"/>
      <c r="BM60" s="186"/>
      <c r="BN60" s="186"/>
      <c r="BO60" s="186"/>
      <c r="BP60" s="186"/>
      <c r="BQ60" s="186"/>
      <c r="BR60" s="186"/>
      <c r="BS60" s="186"/>
      <c r="BT60" s="186"/>
      <c r="BU60" s="169"/>
      <c r="BV60" s="173"/>
      <c r="BW60" s="27"/>
    </row>
    <row r="61" spans="1:75" s="28" customFormat="1" ht="58.5" customHeight="1" x14ac:dyDescent="0.25">
      <c r="A61" s="353"/>
      <c r="B61" s="473"/>
      <c r="C61" s="471"/>
      <c r="D61" s="471"/>
      <c r="E61" s="468"/>
      <c r="F61" s="321"/>
      <c r="G61" s="321"/>
      <c r="H61" s="438"/>
      <c r="I61" s="457"/>
      <c r="J61" s="457"/>
      <c r="K61" s="457"/>
      <c r="L61" s="457"/>
      <c r="M61" s="457"/>
      <c r="N61" s="457"/>
      <c r="O61" s="457"/>
      <c r="P61" s="457"/>
      <c r="Q61" s="457"/>
      <c r="R61" s="457"/>
      <c r="S61" s="333"/>
      <c r="T61" s="457"/>
      <c r="U61" s="457"/>
      <c r="V61" s="457"/>
      <c r="W61" s="331"/>
      <c r="X61" s="186" t="s">
        <v>322</v>
      </c>
      <c r="Y61" s="151">
        <v>0</v>
      </c>
      <c r="Z61" s="190">
        <v>0.2</v>
      </c>
      <c r="AA61" s="186" t="s">
        <v>797</v>
      </c>
      <c r="AB61" s="187">
        <v>44362</v>
      </c>
      <c r="AC61" s="187">
        <v>44561</v>
      </c>
      <c r="AD61" s="186" t="s">
        <v>547</v>
      </c>
      <c r="AE61" s="186" t="s">
        <v>545</v>
      </c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6"/>
      <c r="AT61" s="186"/>
      <c r="AU61" s="186" t="s">
        <v>100</v>
      </c>
      <c r="AV61" s="186"/>
      <c r="AW61" s="186"/>
      <c r="AX61" s="186" t="s">
        <v>100</v>
      </c>
      <c r="AY61" s="186"/>
      <c r="AZ61" s="107"/>
      <c r="BA61" s="107"/>
      <c r="BB61" s="186" t="s">
        <v>100</v>
      </c>
      <c r="BC61" s="107"/>
      <c r="BD61" s="107"/>
      <c r="BE61" s="107"/>
      <c r="BF61" s="107"/>
      <c r="BG61" s="107"/>
      <c r="BH61" s="107"/>
      <c r="BI61" s="107"/>
      <c r="BJ61" s="107"/>
      <c r="BK61" s="186"/>
      <c r="BL61" s="107"/>
      <c r="BM61" s="107"/>
      <c r="BN61" s="107"/>
      <c r="BO61" s="107"/>
      <c r="BP61" s="107"/>
      <c r="BQ61" s="107"/>
      <c r="BR61" s="107"/>
      <c r="BS61" s="107"/>
      <c r="BT61" s="107"/>
      <c r="BU61" s="169"/>
      <c r="BV61" s="173"/>
      <c r="BW61" s="27"/>
    </row>
    <row r="62" spans="1:75" s="28" customFormat="1" ht="58.5" customHeight="1" x14ac:dyDescent="0.25">
      <c r="A62" s="353"/>
      <c r="B62" s="473"/>
      <c r="C62" s="470">
        <f>D62*40%</f>
        <v>4.0000000000000008E-2</v>
      </c>
      <c r="D62" s="470">
        <v>0.1</v>
      </c>
      <c r="E62" s="467" t="s">
        <v>643</v>
      </c>
      <c r="F62" s="321"/>
      <c r="G62" s="321"/>
      <c r="H62" s="451" t="s">
        <v>326</v>
      </c>
      <c r="I62" s="451" t="s">
        <v>327</v>
      </c>
      <c r="J62" s="451" t="s">
        <v>503</v>
      </c>
      <c r="K62" s="451" t="s">
        <v>328</v>
      </c>
      <c r="L62" s="451" t="s">
        <v>313</v>
      </c>
      <c r="M62" s="451" t="s">
        <v>327</v>
      </c>
      <c r="N62" s="451" t="s">
        <v>329</v>
      </c>
      <c r="O62" s="451" t="s">
        <v>138</v>
      </c>
      <c r="P62" s="451">
        <v>3</v>
      </c>
      <c r="Q62" s="451">
        <v>9</v>
      </c>
      <c r="R62" s="451">
        <v>0</v>
      </c>
      <c r="S62" s="314">
        <v>6</v>
      </c>
      <c r="T62" s="451">
        <v>6</v>
      </c>
      <c r="U62" s="451">
        <v>9</v>
      </c>
      <c r="V62" s="451">
        <v>9</v>
      </c>
      <c r="W62" s="315">
        <v>454000000</v>
      </c>
      <c r="X62" s="186" t="s">
        <v>330</v>
      </c>
      <c r="Y62" s="151">
        <v>0</v>
      </c>
      <c r="Z62" s="190">
        <v>0.35</v>
      </c>
      <c r="AA62" s="186" t="s">
        <v>331</v>
      </c>
      <c r="AB62" s="187">
        <v>44197</v>
      </c>
      <c r="AC62" s="187">
        <v>44392</v>
      </c>
      <c r="AD62" s="186" t="s">
        <v>793</v>
      </c>
      <c r="AE62" s="186" t="s">
        <v>549</v>
      </c>
      <c r="AF62" s="186"/>
      <c r="AG62" s="186" t="s">
        <v>100</v>
      </c>
      <c r="AH62" s="186"/>
      <c r="AI62" s="186"/>
      <c r="AJ62" s="186"/>
      <c r="AK62" s="186" t="s">
        <v>100</v>
      </c>
      <c r="AL62" s="186"/>
      <c r="AM62" s="186"/>
      <c r="AN62" s="186"/>
      <c r="AO62" s="186"/>
      <c r="AP62" s="186"/>
      <c r="AQ62" s="186" t="s">
        <v>100</v>
      </c>
      <c r="AR62" s="186"/>
      <c r="AS62" s="186"/>
      <c r="AT62" s="186"/>
      <c r="AU62" s="186"/>
      <c r="AV62" s="186"/>
      <c r="AW62" s="186"/>
      <c r="AX62" s="186"/>
      <c r="AY62" s="186"/>
      <c r="AZ62" s="107"/>
      <c r="BA62" s="107"/>
      <c r="BB62" s="186" t="s">
        <v>100</v>
      </c>
      <c r="BC62" s="107"/>
      <c r="BD62" s="107"/>
      <c r="BE62" s="107"/>
      <c r="BF62" s="107"/>
      <c r="BG62" s="107"/>
      <c r="BH62" s="107"/>
      <c r="BI62" s="107"/>
      <c r="BJ62" s="107"/>
      <c r="BK62" s="186" t="s">
        <v>100</v>
      </c>
      <c r="BL62" s="107"/>
      <c r="BM62" s="107"/>
      <c r="BN62" s="107"/>
      <c r="BO62" s="107"/>
      <c r="BP62" s="107"/>
      <c r="BQ62" s="107"/>
      <c r="BR62" s="107"/>
      <c r="BS62" s="107"/>
      <c r="BT62" s="107"/>
      <c r="BU62" s="169"/>
      <c r="BV62" s="173"/>
      <c r="BW62" s="27"/>
    </row>
    <row r="63" spans="1:75" s="28" customFormat="1" ht="58.5" customHeight="1" x14ac:dyDescent="0.25">
      <c r="A63" s="353"/>
      <c r="B63" s="473"/>
      <c r="C63" s="471"/>
      <c r="D63" s="471"/>
      <c r="E63" s="468"/>
      <c r="F63" s="321"/>
      <c r="G63" s="321"/>
      <c r="H63" s="451"/>
      <c r="I63" s="457"/>
      <c r="J63" s="457"/>
      <c r="K63" s="457"/>
      <c r="L63" s="457"/>
      <c r="M63" s="457"/>
      <c r="N63" s="457"/>
      <c r="O63" s="457"/>
      <c r="P63" s="457"/>
      <c r="Q63" s="457"/>
      <c r="R63" s="457"/>
      <c r="S63" s="333"/>
      <c r="T63" s="457"/>
      <c r="U63" s="457"/>
      <c r="V63" s="457"/>
      <c r="W63" s="331"/>
      <c r="X63" s="186" t="s">
        <v>315</v>
      </c>
      <c r="Y63" s="151">
        <v>0</v>
      </c>
      <c r="Z63" s="190">
        <v>0.35</v>
      </c>
      <c r="AA63" s="186" t="s">
        <v>798</v>
      </c>
      <c r="AB63" s="187">
        <v>44287</v>
      </c>
      <c r="AC63" s="187">
        <v>44408</v>
      </c>
      <c r="AD63" s="186" t="s">
        <v>793</v>
      </c>
      <c r="AE63" s="186" t="s">
        <v>550</v>
      </c>
      <c r="AF63" s="186" t="s">
        <v>100</v>
      </c>
      <c r="AG63" s="186" t="s">
        <v>100</v>
      </c>
      <c r="AH63" s="186"/>
      <c r="AI63" s="186"/>
      <c r="AJ63" s="186"/>
      <c r="AK63" s="186" t="s">
        <v>100</v>
      </c>
      <c r="AL63" s="186"/>
      <c r="AM63" s="186"/>
      <c r="AN63" s="186"/>
      <c r="AO63" s="186"/>
      <c r="AP63" s="186"/>
      <c r="AQ63" s="186" t="s">
        <v>100</v>
      </c>
      <c r="AR63" s="186"/>
      <c r="AS63" s="186"/>
      <c r="AT63" s="186" t="s">
        <v>100</v>
      </c>
      <c r="AU63" s="186"/>
      <c r="AV63" s="186"/>
      <c r="AW63" s="186"/>
      <c r="AX63" s="186"/>
      <c r="AY63" s="186"/>
      <c r="AZ63" s="107"/>
      <c r="BA63" s="107"/>
      <c r="BB63" s="186" t="s">
        <v>100</v>
      </c>
      <c r="BC63" s="107"/>
      <c r="BD63" s="107"/>
      <c r="BE63" s="107"/>
      <c r="BF63" s="107"/>
      <c r="BG63" s="107"/>
      <c r="BH63" s="107"/>
      <c r="BI63" s="107"/>
      <c r="BJ63" s="107"/>
      <c r="BK63" s="186" t="s">
        <v>100</v>
      </c>
      <c r="BL63" s="107"/>
      <c r="BM63" s="107"/>
      <c r="BN63" s="107"/>
      <c r="BO63" s="107"/>
      <c r="BP63" s="107"/>
      <c r="BQ63" s="107"/>
      <c r="BR63" s="107"/>
      <c r="BS63" s="107"/>
      <c r="BT63" s="107"/>
      <c r="BU63" s="169"/>
      <c r="BV63" s="173"/>
      <c r="BW63" s="27"/>
    </row>
    <row r="64" spans="1:75" s="28" customFormat="1" ht="58.5" customHeight="1" x14ac:dyDescent="0.25">
      <c r="A64" s="353"/>
      <c r="B64" s="473"/>
      <c r="C64" s="471"/>
      <c r="D64" s="471"/>
      <c r="E64" s="468"/>
      <c r="F64" s="321"/>
      <c r="G64" s="321"/>
      <c r="H64" s="451"/>
      <c r="I64" s="457"/>
      <c r="J64" s="457"/>
      <c r="K64" s="457"/>
      <c r="L64" s="457"/>
      <c r="M64" s="457"/>
      <c r="N64" s="457"/>
      <c r="O64" s="457"/>
      <c r="P64" s="457"/>
      <c r="Q64" s="457"/>
      <c r="R64" s="457"/>
      <c r="S64" s="333"/>
      <c r="T64" s="457"/>
      <c r="U64" s="457"/>
      <c r="V64" s="457"/>
      <c r="W64" s="331"/>
      <c r="X64" s="186" t="s">
        <v>335</v>
      </c>
      <c r="Y64" s="256">
        <v>454000000</v>
      </c>
      <c r="Z64" s="190">
        <v>0.3</v>
      </c>
      <c r="AA64" s="186" t="s">
        <v>799</v>
      </c>
      <c r="AB64" s="187">
        <v>44256</v>
      </c>
      <c r="AC64" s="187">
        <v>44561</v>
      </c>
      <c r="AD64" s="186" t="s">
        <v>793</v>
      </c>
      <c r="AE64" s="186" t="s">
        <v>551</v>
      </c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186"/>
      <c r="AT64" s="186"/>
      <c r="AU64" s="186"/>
      <c r="AV64" s="186"/>
      <c r="AW64" s="186"/>
      <c r="AX64" s="186"/>
      <c r="AY64" s="186"/>
      <c r="AZ64" s="107"/>
      <c r="BA64" s="107"/>
      <c r="BB64" s="186"/>
      <c r="BC64" s="107"/>
      <c r="BD64" s="107"/>
      <c r="BE64" s="107"/>
      <c r="BF64" s="107"/>
      <c r="BG64" s="107"/>
      <c r="BH64" s="107"/>
      <c r="BI64" s="107"/>
      <c r="BJ64" s="107"/>
      <c r="BK64" s="186"/>
      <c r="BL64" s="107"/>
      <c r="BM64" s="107"/>
      <c r="BN64" s="107"/>
      <c r="BO64" s="107"/>
      <c r="BP64" s="107"/>
      <c r="BQ64" s="107"/>
      <c r="BR64" s="107"/>
      <c r="BS64" s="107"/>
      <c r="BT64" s="107"/>
      <c r="BU64" s="169"/>
      <c r="BV64" s="173"/>
      <c r="BW64" s="27"/>
    </row>
    <row r="65" spans="1:75" s="28" customFormat="1" ht="126" x14ac:dyDescent="0.25">
      <c r="A65" s="353"/>
      <c r="B65" s="473"/>
      <c r="C65" s="470">
        <f>D65*40%</f>
        <v>4.0000000000000008E-2</v>
      </c>
      <c r="D65" s="470">
        <v>0.1</v>
      </c>
      <c r="E65" s="467" t="s">
        <v>644</v>
      </c>
      <c r="F65" s="321"/>
      <c r="G65" s="321"/>
      <c r="H65" s="458" t="s">
        <v>132</v>
      </c>
      <c r="I65" s="451" t="s">
        <v>339</v>
      </c>
      <c r="J65" s="451" t="s">
        <v>503</v>
      </c>
      <c r="K65" s="451" t="s">
        <v>274</v>
      </c>
      <c r="L65" s="451" t="s">
        <v>338</v>
      </c>
      <c r="M65" s="451" t="s">
        <v>339</v>
      </c>
      <c r="N65" s="451" t="s">
        <v>340</v>
      </c>
      <c r="O65" s="451" t="s">
        <v>138</v>
      </c>
      <c r="P65" s="451">
        <v>6</v>
      </c>
      <c r="Q65" s="451">
        <v>8</v>
      </c>
      <c r="R65" s="451">
        <v>1</v>
      </c>
      <c r="S65" s="314">
        <v>1</v>
      </c>
      <c r="T65" s="451">
        <v>2</v>
      </c>
      <c r="U65" s="451">
        <v>8</v>
      </c>
      <c r="V65" s="451">
        <v>8</v>
      </c>
      <c r="W65" s="315">
        <v>84500000</v>
      </c>
      <c r="X65" s="186" t="s">
        <v>341</v>
      </c>
      <c r="Y65" s="151">
        <v>84500000</v>
      </c>
      <c r="Z65" s="190">
        <v>0.8</v>
      </c>
      <c r="AA65" s="186" t="s">
        <v>800</v>
      </c>
      <c r="AB65" s="187">
        <v>44197</v>
      </c>
      <c r="AC65" s="187">
        <v>44561</v>
      </c>
      <c r="AD65" s="186" t="s">
        <v>547</v>
      </c>
      <c r="AE65" s="186" t="s">
        <v>551</v>
      </c>
      <c r="AF65" s="186"/>
      <c r="AG65" s="186"/>
      <c r="AH65" s="186"/>
      <c r="AI65" s="186"/>
      <c r="AJ65" s="186"/>
      <c r="AK65" s="186" t="s">
        <v>100</v>
      </c>
      <c r="AL65" s="186"/>
      <c r="AM65" s="186"/>
      <c r="AN65" s="186"/>
      <c r="AO65" s="186"/>
      <c r="AP65" s="186"/>
      <c r="AQ65" s="186" t="s">
        <v>100</v>
      </c>
      <c r="AR65" s="186"/>
      <c r="AS65" s="186"/>
      <c r="AT65" s="186" t="s">
        <v>100</v>
      </c>
      <c r="AU65" s="186" t="s">
        <v>100</v>
      </c>
      <c r="AV65" s="186"/>
      <c r="AW65" s="186"/>
      <c r="AX65" s="186"/>
      <c r="AY65" s="186"/>
      <c r="AZ65" s="107"/>
      <c r="BA65" s="107"/>
      <c r="BB65" s="186" t="s">
        <v>100</v>
      </c>
      <c r="BC65" s="107"/>
      <c r="BD65" s="107"/>
      <c r="BE65" s="107"/>
      <c r="BF65" s="107"/>
      <c r="BG65" s="107"/>
      <c r="BH65" s="107"/>
      <c r="BI65" s="107"/>
      <c r="BJ65" s="107"/>
      <c r="BK65" s="186" t="s">
        <v>100</v>
      </c>
      <c r="BL65" s="107"/>
      <c r="BM65" s="107"/>
      <c r="BN65" s="107"/>
      <c r="BO65" s="107"/>
      <c r="BP65" s="107"/>
      <c r="BQ65" s="107"/>
      <c r="BR65" s="107"/>
      <c r="BS65" s="107"/>
      <c r="BT65" s="107"/>
      <c r="BU65" s="169"/>
      <c r="BV65" s="173"/>
      <c r="BW65" s="27"/>
    </row>
    <row r="66" spans="1:75" s="28" customFormat="1" ht="78.75" customHeight="1" x14ac:dyDescent="0.25">
      <c r="A66" s="353"/>
      <c r="B66" s="473"/>
      <c r="C66" s="471"/>
      <c r="D66" s="471"/>
      <c r="E66" s="468"/>
      <c r="F66" s="321"/>
      <c r="G66" s="321"/>
      <c r="H66" s="438"/>
      <c r="I66" s="457"/>
      <c r="J66" s="457"/>
      <c r="K66" s="457"/>
      <c r="L66" s="457"/>
      <c r="M66" s="451"/>
      <c r="N66" s="451"/>
      <c r="O66" s="457"/>
      <c r="P66" s="457"/>
      <c r="Q66" s="457"/>
      <c r="R66" s="457"/>
      <c r="S66" s="333"/>
      <c r="T66" s="457"/>
      <c r="U66" s="457"/>
      <c r="V66" s="457"/>
      <c r="W66" s="331"/>
      <c r="X66" s="186" t="s">
        <v>322</v>
      </c>
      <c r="Y66" s="151">
        <v>0</v>
      </c>
      <c r="Z66" s="190">
        <v>0.2</v>
      </c>
      <c r="AA66" s="186" t="s">
        <v>801</v>
      </c>
      <c r="AB66" s="187">
        <v>44440</v>
      </c>
      <c r="AC66" s="187">
        <v>44561</v>
      </c>
      <c r="AD66" s="186" t="s">
        <v>547</v>
      </c>
      <c r="AE66" s="186" t="s">
        <v>552</v>
      </c>
      <c r="AF66" s="186"/>
      <c r="AG66" s="186"/>
      <c r="AH66" s="186"/>
      <c r="AI66" s="186"/>
      <c r="AJ66" s="186"/>
      <c r="AK66" s="186"/>
      <c r="AL66" s="186"/>
      <c r="AM66" s="186"/>
      <c r="AN66" s="186"/>
      <c r="AO66" s="186"/>
      <c r="AP66" s="186"/>
      <c r="AQ66" s="186"/>
      <c r="AR66" s="186"/>
      <c r="AS66" s="186"/>
      <c r="AT66" s="186" t="s">
        <v>100</v>
      </c>
      <c r="AU66" s="186" t="s">
        <v>100</v>
      </c>
      <c r="AV66" s="186"/>
      <c r="AW66" s="186" t="s">
        <v>100</v>
      </c>
      <c r="AX66" s="186"/>
      <c r="AY66" s="186"/>
      <c r="AZ66" s="107"/>
      <c r="BA66" s="107"/>
      <c r="BB66" s="186" t="s">
        <v>100</v>
      </c>
      <c r="BC66" s="107"/>
      <c r="BD66" s="107"/>
      <c r="BE66" s="107"/>
      <c r="BF66" s="107"/>
      <c r="BG66" s="107"/>
      <c r="BH66" s="107"/>
      <c r="BI66" s="107"/>
      <c r="BJ66" s="107"/>
      <c r="BK66" s="186"/>
      <c r="BL66" s="107"/>
      <c r="BM66" s="107"/>
      <c r="BN66" s="107"/>
      <c r="BO66" s="107"/>
      <c r="BP66" s="107"/>
      <c r="BQ66" s="107"/>
      <c r="BR66" s="107"/>
      <c r="BS66" s="107"/>
      <c r="BT66" s="107"/>
      <c r="BU66" s="169"/>
      <c r="BV66" s="173"/>
      <c r="BW66" s="27"/>
    </row>
    <row r="67" spans="1:75" s="28" customFormat="1" ht="58.5" customHeight="1" x14ac:dyDescent="0.25">
      <c r="A67" s="353"/>
      <c r="B67" s="473"/>
      <c r="C67" s="470">
        <f>D67*40%</f>
        <v>4.0000000000000008E-2</v>
      </c>
      <c r="D67" s="470">
        <v>0.1</v>
      </c>
      <c r="E67" s="467" t="s">
        <v>645</v>
      </c>
      <c r="F67" s="321"/>
      <c r="G67" s="321"/>
      <c r="H67" s="451" t="s">
        <v>177</v>
      </c>
      <c r="I67" s="451" t="s">
        <v>344</v>
      </c>
      <c r="J67" s="451" t="s">
        <v>503</v>
      </c>
      <c r="K67" s="451" t="s">
        <v>345</v>
      </c>
      <c r="L67" s="451" t="s">
        <v>276</v>
      </c>
      <c r="M67" s="451" t="s">
        <v>344</v>
      </c>
      <c r="N67" s="451" t="s">
        <v>346</v>
      </c>
      <c r="O67" s="451" t="s">
        <v>138</v>
      </c>
      <c r="P67" s="451">
        <v>3</v>
      </c>
      <c r="Q67" s="451">
        <v>3</v>
      </c>
      <c r="R67" s="451">
        <v>0</v>
      </c>
      <c r="S67" s="314">
        <v>0</v>
      </c>
      <c r="T67" s="451">
        <v>0</v>
      </c>
      <c r="U67" s="451">
        <v>3</v>
      </c>
      <c r="V67" s="451">
        <v>3</v>
      </c>
      <c r="W67" s="315">
        <f>Y67</f>
        <v>0</v>
      </c>
      <c r="X67" s="186" t="s">
        <v>347</v>
      </c>
      <c r="Y67" s="151">
        <v>0</v>
      </c>
      <c r="Z67" s="190">
        <v>0.25</v>
      </c>
      <c r="AA67" s="186" t="s">
        <v>802</v>
      </c>
      <c r="AB67" s="187">
        <v>44197</v>
      </c>
      <c r="AC67" s="187">
        <v>44408</v>
      </c>
      <c r="AD67" s="186" t="s">
        <v>547</v>
      </c>
      <c r="AE67" s="186" t="s">
        <v>548</v>
      </c>
      <c r="AF67" s="186" t="s">
        <v>100</v>
      </c>
      <c r="AG67" s="186" t="s">
        <v>100</v>
      </c>
      <c r="AH67" s="186"/>
      <c r="AI67" s="186"/>
      <c r="AJ67" s="186"/>
      <c r="AK67" s="186" t="s">
        <v>100</v>
      </c>
      <c r="AL67" s="186"/>
      <c r="AM67" s="186"/>
      <c r="AN67" s="186"/>
      <c r="AO67" s="186"/>
      <c r="AP67" s="186"/>
      <c r="AQ67" s="186" t="s">
        <v>100</v>
      </c>
      <c r="AR67" s="186"/>
      <c r="AS67" s="186"/>
      <c r="AT67" s="186"/>
      <c r="AU67" s="186"/>
      <c r="AV67" s="186"/>
      <c r="AW67" s="186"/>
      <c r="AX67" s="186"/>
      <c r="AY67" s="186"/>
      <c r="AZ67" s="107"/>
      <c r="BA67" s="107"/>
      <c r="BB67" s="186" t="s">
        <v>100</v>
      </c>
      <c r="BC67" s="107"/>
      <c r="BD67" s="107"/>
      <c r="BE67" s="107"/>
      <c r="BF67" s="107"/>
      <c r="BG67" s="107"/>
      <c r="BH67" s="107"/>
      <c r="BI67" s="107"/>
      <c r="BJ67" s="107"/>
      <c r="BK67" s="186" t="s">
        <v>100</v>
      </c>
      <c r="BL67" s="107"/>
      <c r="BM67" s="107"/>
      <c r="BN67" s="107"/>
      <c r="BO67" s="107"/>
      <c r="BP67" s="107"/>
      <c r="BQ67" s="107"/>
      <c r="BR67" s="107"/>
      <c r="BS67" s="107"/>
      <c r="BT67" s="107"/>
      <c r="BU67" s="169"/>
      <c r="BV67" s="173"/>
      <c r="BW67" s="27"/>
    </row>
    <row r="68" spans="1:75" s="28" customFormat="1" ht="58.5" customHeight="1" x14ac:dyDescent="0.25">
      <c r="A68" s="353"/>
      <c r="B68" s="473"/>
      <c r="C68" s="471"/>
      <c r="D68" s="471"/>
      <c r="E68" s="468"/>
      <c r="F68" s="321"/>
      <c r="G68" s="321"/>
      <c r="H68" s="451"/>
      <c r="I68" s="457"/>
      <c r="J68" s="457"/>
      <c r="K68" s="457"/>
      <c r="L68" s="457"/>
      <c r="M68" s="457"/>
      <c r="N68" s="457"/>
      <c r="O68" s="457"/>
      <c r="P68" s="457"/>
      <c r="Q68" s="457"/>
      <c r="R68" s="457"/>
      <c r="S68" s="333"/>
      <c r="T68" s="457"/>
      <c r="U68" s="457"/>
      <c r="V68" s="457"/>
      <c r="W68" s="331"/>
      <c r="X68" s="186" t="s">
        <v>349</v>
      </c>
      <c r="Y68" s="151">
        <v>0</v>
      </c>
      <c r="Z68" s="190">
        <v>0.5</v>
      </c>
      <c r="AA68" s="186" t="s">
        <v>350</v>
      </c>
      <c r="AB68" s="187">
        <v>44256</v>
      </c>
      <c r="AC68" s="187">
        <v>44561</v>
      </c>
      <c r="AD68" s="186" t="s">
        <v>547</v>
      </c>
      <c r="AE68" s="186" t="s">
        <v>553</v>
      </c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 t="s">
        <v>100</v>
      </c>
      <c r="AR68" s="186"/>
      <c r="AS68" s="186"/>
      <c r="AT68" s="186" t="s">
        <v>100</v>
      </c>
      <c r="AU68" s="186" t="s">
        <v>100</v>
      </c>
      <c r="AV68" s="186"/>
      <c r="AW68" s="186" t="s">
        <v>100</v>
      </c>
      <c r="AX68" s="186"/>
      <c r="AY68" s="186"/>
      <c r="AZ68" s="107"/>
      <c r="BA68" s="107"/>
      <c r="BB68" s="186" t="s">
        <v>100</v>
      </c>
      <c r="BC68" s="107"/>
      <c r="BD68" s="107"/>
      <c r="BE68" s="107"/>
      <c r="BF68" s="107"/>
      <c r="BG68" s="107"/>
      <c r="BH68" s="107"/>
      <c r="BI68" s="107"/>
      <c r="BJ68" s="107"/>
      <c r="BK68" s="186"/>
      <c r="BL68" s="107"/>
      <c r="BM68" s="107"/>
      <c r="BN68" s="107"/>
      <c r="BO68" s="107"/>
      <c r="BP68" s="107"/>
      <c r="BQ68" s="107"/>
      <c r="BR68" s="107"/>
      <c r="BS68" s="107"/>
      <c r="BT68" s="107"/>
      <c r="BU68" s="169"/>
      <c r="BV68" s="173"/>
      <c r="BW68" s="27"/>
    </row>
    <row r="69" spans="1:75" s="28" customFormat="1" ht="58.5" customHeight="1" x14ac:dyDescent="0.25">
      <c r="A69" s="353"/>
      <c r="B69" s="473"/>
      <c r="C69" s="471"/>
      <c r="D69" s="471"/>
      <c r="E69" s="468"/>
      <c r="F69" s="321"/>
      <c r="G69" s="321"/>
      <c r="H69" s="451"/>
      <c r="I69" s="457"/>
      <c r="J69" s="457"/>
      <c r="K69" s="457"/>
      <c r="L69" s="457"/>
      <c r="M69" s="457"/>
      <c r="N69" s="457"/>
      <c r="O69" s="457"/>
      <c r="P69" s="457"/>
      <c r="Q69" s="457"/>
      <c r="R69" s="457"/>
      <c r="S69" s="333"/>
      <c r="T69" s="457"/>
      <c r="U69" s="457"/>
      <c r="V69" s="457"/>
      <c r="W69" s="331"/>
      <c r="X69" s="186" t="s">
        <v>352</v>
      </c>
      <c r="Y69" s="151">
        <v>0</v>
      </c>
      <c r="Z69" s="190">
        <v>0.25</v>
      </c>
      <c r="AA69" s="186" t="s">
        <v>353</v>
      </c>
      <c r="AB69" s="187">
        <v>44470</v>
      </c>
      <c r="AC69" s="187">
        <v>44561</v>
      </c>
      <c r="AD69" s="186" t="s">
        <v>547</v>
      </c>
      <c r="AE69" s="186" t="s">
        <v>552</v>
      </c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6"/>
      <c r="AQ69" s="186"/>
      <c r="AR69" s="186"/>
      <c r="AS69" s="186"/>
      <c r="AT69" s="186" t="s">
        <v>100</v>
      </c>
      <c r="AU69" s="186" t="s">
        <v>100</v>
      </c>
      <c r="AV69" s="186"/>
      <c r="AW69" s="186" t="s">
        <v>100</v>
      </c>
      <c r="AX69" s="186" t="s">
        <v>100</v>
      </c>
      <c r="AY69" s="186"/>
      <c r="AZ69" s="107"/>
      <c r="BA69" s="107"/>
      <c r="BB69" s="186" t="s">
        <v>100</v>
      </c>
      <c r="BC69" s="107"/>
      <c r="BD69" s="107"/>
      <c r="BE69" s="107"/>
      <c r="BF69" s="107"/>
      <c r="BG69" s="107"/>
      <c r="BH69" s="107"/>
      <c r="BI69" s="107"/>
      <c r="BJ69" s="107"/>
      <c r="BK69" s="186"/>
      <c r="BL69" s="107"/>
      <c r="BM69" s="107"/>
      <c r="BN69" s="107"/>
      <c r="BO69" s="107"/>
      <c r="BP69" s="107"/>
      <c r="BQ69" s="107"/>
      <c r="BR69" s="107"/>
      <c r="BS69" s="107"/>
      <c r="BT69" s="107"/>
      <c r="BU69" s="169"/>
      <c r="BV69" s="173"/>
      <c r="BW69" s="27"/>
    </row>
    <row r="70" spans="1:75" s="28" customFormat="1" ht="58.5" customHeight="1" x14ac:dyDescent="0.25">
      <c r="A70" s="353"/>
      <c r="B70" s="473"/>
      <c r="C70" s="470">
        <f>D70*40%</f>
        <v>4.0000000000000008E-2</v>
      </c>
      <c r="D70" s="470">
        <v>0.1</v>
      </c>
      <c r="E70" s="467" t="s">
        <v>646</v>
      </c>
      <c r="F70" s="321"/>
      <c r="G70" s="321"/>
      <c r="H70" s="458" t="s">
        <v>132</v>
      </c>
      <c r="I70" s="314" t="s">
        <v>554</v>
      </c>
      <c r="J70" s="314" t="s">
        <v>503</v>
      </c>
      <c r="K70" s="314" t="s">
        <v>356</v>
      </c>
      <c r="L70" s="314" t="s">
        <v>555</v>
      </c>
      <c r="M70" s="314" t="s">
        <v>358</v>
      </c>
      <c r="N70" s="314" t="s">
        <v>556</v>
      </c>
      <c r="O70" s="314" t="s">
        <v>138</v>
      </c>
      <c r="P70" s="314">
        <v>220</v>
      </c>
      <c r="Q70" s="314">
        <v>251</v>
      </c>
      <c r="R70" s="314">
        <v>50</v>
      </c>
      <c r="S70" s="314">
        <v>115</v>
      </c>
      <c r="T70" s="314">
        <v>197</v>
      </c>
      <c r="U70" s="314">
        <v>251</v>
      </c>
      <c r="V70" s="314">
        <v>251</v>
      </c>
      <c r="W70" s="315">
        <v>1031349323</v>
      </c>
      <c r="X70" s="260" t="s">
        <v>361</v>
      </c>
      <c r="Y70" s="261">
        <v>0</v>
      </c>
      <c r="Z70" s="262">
        <v>0.3</v>
      </c>
      <c r="AA70" s="260" t="s">
        <v>803</v>
      </c>
      <c r="AB70" s="21">
        <v>44216</v>
      </c>
      <c r="AC70" s="21" t="s">
        <v>557</v>
      </c>
      <c r="AD70" s="260" t="s">
        <v>547</v>
      </c>
      <c r="AE70" s="260" t="s">
        <v>548</v>
      </c>
      <c r="AF70" s="186"/>
      <c r="AG70" s="186"/>
      <c r="AH70" s="186"/>
      <c r="AI70" s="186"/>
      <c r="AJ70" s="186"/>
      <c r="AK70" s="186"/>
      <c r="AL70" s="186"/>
      <c r="AM70" s="186"/>
      <c r="AN70" s="186"/>
      <c r="AO70" s="186"/>
      <c r="AP70" s="186"/>
      <c r="AQ70" s="186"/>
      <c r="AR70" s="186"/>
      <c r="AS70" s="186"/>
      <c r="AT70" s="186"/>
      <c r="AU70" s="186"/>
      <c r="AV70" s="186"/>
      <c r="AW70" s="186"/>
      <c r="AX70" s="186"/>
      <c r="AY70" s="186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69"/>
      <c r="BV70" s="173"/>
      <c r="BW70" s="27"/>
    </row>
    <row r="71" spans="1:75" s="28" customFormat="1" ht="58.5" customHeight="1" x14ac:dyDescent="0.25">
      <c r="A71" s="353"/>
      <c r="B71" s="473"/>
      <c r="C71" s="470"/>
      <c r="D71" s="470"/>
      <c r="E71" s="467"/>
      <c r="F71" s="321"/>
      <c r="G71" s="321"/>
      <c r="H71" s="437"/>
      <c r="I71" s="314"/>
      <c r="J71" s="333"/>
      <c r="K71" s="333"/>
      <c r="L71" s="333"/>
      <c r="M71" s="333"/>
      <c r="N71" s="333"/>
      <c r="O71" s="333"/>
      <c r="P71" s="333"/>
      <c r="Q71" s="333"/>
      <c r="R71" s="333"/>
      <c r="S71" s="333"/>
      <c r="T71" s="333"/>
      <c r="U71" s="333"/>
      <c r="V71" s="333"/>
      <c r="W71" s="331"/>
      <c r="X71" s="260" t="s">
        <v>364</v>
      </c>
      <c r="Y71" s="261">
        <v>1031349323</v>
      </c>
      <c r="Z71" s="262">
        <v>0.7</v>
      </c>
      <c r="AA71" s="260" t="s">
        <v>367</v>
      </c>
      <c r="AB71" s="21">
        <v>44202</v>
      </c>
      <c r="AC71" s="21">
        <v>44561</v>
      </c>
      <c r="AD71" s="260" t="s">
        <v>547</v>
      </c>
      <c r="AE71" s="260" t="s">
        <v>558</v>
      </c>
      <c r="AF71" s="186"/>
      <c r="AG71" s="186"/>
      <c r="AH71" s="186"/>
      <c r="AI71" s="186"/>
      <c r="AJ71" s="186"/>
      <c r="AK71" s="186"/>
      <c r="AL71" s="186"/>
      <c r="AM71" s="186"/>
      <c r="AN71" s="186"/>
      <c r="AO71" s="186"/>
      <c r="AP71" s="186"/>
      <c r="AQ71" s="186"/>
      <c r="AR71" s="186"/>
      <c r="AS71" s="186"/>
      <c r="AT71" s="186"/>
      <c r="AU71" s="186"/>
      <c r="AV71" s="186"/>
      <c r="AW71" s="186"/>
      <c r="AX71" s="186"/>
      <c r="AY71" s="186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69"/>
      <c r="BV71" s="173"/>
      <c r="BW71" s="27"/>
    </row>
    <row r="72" spans="1:75" s="28" customFormat="1" ht="91.5" customHeight="1" x14ac:dyDescent="0.25">
      <c r="A72" s="353"/>
      <c r="B72" s="473"/>
      <c r="C72" s="470">
        <f>D72*40%</f>
        <v>4.0000000000000008E-2</v>
      </c>
      <c r="D72" s="470">
        <v>0.1</v>
      </c>
      <c r="E72" s="467" t="s">
        <v>647</v>
      </c>
      <c r="F72" s="321"/>
      <c r="G72" s="321"/>
      <c r="H72" s="437"/>
      <c r="I72" s="451" t="s">
        <v>559</v>
      </c>
      <c r="J72" s="451" t="s">
        <v>503</v>
      </c>
      <c r="K72" s="451" t="s">
        <v>356</v>
      </c>
      <c r="L72" s="451" t="s">
        <v>560</v>
      </c>
      <c r="M72" s="451" t="s">
        <v>561</v>
      </c>
      <c r="N72" s="451" t="s">
        <v>562</v>
      </c>
      <c r="O72" s="451" t="s">
        <v>138</v>
      </c>
      <c r="P72" s="457">
        <v>0</v>
      </c>
      <c r="Q72" s="457">
        <v>9</v>
      </c>
      <c r="R72" s="457">
        <v>1</v>
      </c>
      <c r="S72" s="333">
        <v>6</v>
      </c>
      <c r="T72" s="457">
        <v>8</v>
      </c>
      <c r="U72" s="457">
        <v>9</v>
      </c>
      <c r="V72" s="457">
        <v>9</v>
      </c>
      <c r="W72" s="459">
        <v>10526500000</v>
      </c>
      <c r="X72" s="186" t="s">
        <v>563</v>
      </c>
      <c r="Y72" s="151">
        <v>0</v>
      </c>
      <c r="Z72" s="190">
        <v>0.7</v>
      </c>
      <c r="AA72" s="186" t="s">
        <v>564</v>
      </c>
      <c r="AB72" s="187">
        <v>44216</v>
      </c>
      <c r="AC72" s="187" t="s">
        <v>565</v>
      </c>
      <c r="AD72" s="186" t="s">
        <v>794</v>
      </c>
      <c r="AE72" s="451" t="s">
        <v>548</v>
      </c>
      <c r="AF72" s="186"/>
      <c r="AG72" s="186"/>
      <c r="AH72" s="186"/>
      <c r="AI72" s="186"/>
      <c r="AJ72" s="186"/>
      <c r="AK72" s="186"/>
      <c r="AL72" s="186"/>
      <c r="AM72" s="186"/>
      <c r="AN72" s="186"/>
      <c r="AO72" s="186"/>
      <c r="AP72" s="186"/>
      <c r="AQ72" s="186"/>
      <c r="AR72" s="186"/>
      <c r="AS72" s="186"/>
      <c r="AT72" s="186"/>
      <c r="AU72" s="186"/>
      <c r="AV72" s="186"/>
      <c r="AW72" s="186"/>
      <c r="AX72" s="186"/>
      <c r="AY72" s="186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69"/>
      <c r="BV72" s="173"/>
      <c r="BW72" s="27"/>
    </row>
    <row r="73" spans="1:75" s="28" customFormat="1" ht="107.25" customHeight="1" x14ac:dyDescent="0.25">
      <c r="A73" s="353"/>
      <c r="B73" s="473"/>
      <c r="C73" s="470"/>
      <c r="D73" s="470"/>
      <c r="E73" s="467"/>
      <c r="F73" s="321"/>
      <c r="G73" s="321"/>
      <c r="H73" s="438"/>
      <c r="I73" s="451"/>
      <c r="J73" s="451"/>
      <c r="K73" s="451"/>
      <c r="L73" s="451"/>
      <c r="M73" s="451"/>
      <c r="N73" s="451"/>
      <c r="O73" s="457"/>
      <c r="P73" s="457"/>
      <c r="Q73" s="457"/>
      <c r="R73" s="457"/>
      <c r="S73" s="333"/>
      <c r="T73" s="457"/>
      <c r="U73" s="457"/>
      <c r="V73" s="457"/>
      <c r="W73" s="459"/>
      <c r="X73" s="186" t="s">
        <v>566</v>
      </c>
      <c r="Y73" s="191">
        <v>10526500000</v>
      </c>
      <c r="Z73" s="190">
        <v>0.3</v>
      </c>
      <c r="AA73" s="186" t="s">
        <v>567</v>
      </c>
      <c r="AB73" s="187">
        <v>44216</v>
      </c>
      <c r="AC73" s="187">
        <v>44362</v>
      </c>
      <c r="AD73" s="186" t="s">
        <v>794</v>
      </c>
      <c r="AE73" s="451"/>
      <c r="AF73" s="186"/>
      <c r="AG73" s="186"/>
      <c r="AH73" s="186"/>
      <c r="AI73" s="186"/>
      <c r="AJ73" s="186"/>
      <c r="AK73" s="186"/>
      <c r="AL73" s="186"/>
      <c r="AM73" s="186"/>
      <c r="AN73" s="186"/>
      <c r="AO73" s="186"/>
      <c r="AP73" s="186"/>
      <c r="AQ73" s="186"/>
      <c r="AR73" s="186"/>
      <c r="AS73" s="186"/>
      <c r="AT73" s="186"/>
      <c r="AU73" s="186"/>
      <c r="AV73" s="186"/>
      <c r="AW73" s="186"/>
      <c r="AX73" s="186"/>
      <c r="AY73" s="186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69"/>
      <c r="BV73" s="173"/>
      <c r="BW73" s="27"/>
    </row>
    <row r="74" spans="1:75" s="28" customFormat="1" ht="58.5" customHeight="1" x14ac:dyDescent="0.25">
      <c r="A74" s="353"/>
      <c r="B74" s="473"/>
      <c r="C74" s="470">
        <f>D74*40%</f>
        <v>4.0000000000000008E-2</v>
      </c>
      <c r="D74" s="470">
        <v>0.1</v>
      </c>
      <c r="E74" s="467" t="s">
        <v>648</v>
      </c>
      <c r="F74" s="321"/>
      <c r="G74" s="321"/>
      <c r="H74" s="438" t="s">
        <v>242</v>
      </c>
      <c r="I74" s="451" t="s">
        <v>568</v>
      </c>
      <c r="J74" s="451" t="s">
        <v>496</v>
      </c>
      <c r="K74" s="451" t="s">
        <v>292</v>
      </c>
      <c r="L74" s="451" t="s">
        <v>371</v>
      </c>
      <c r="M74" s="451" t="s">
        <v>569</v>
      </c>
      <c r="N74" s="451" t="s">
        <v>569</v>
      </c>
      <c r="O74" s="451" t="s">
        <v>116</v>
      </c>
      <c r="P74" s="451">
        <v>0</v>
      </c>
      <c r="Q74" s="450">
        <v>1</v>
      </c>
      <c r="R74" s="321">
        <v>0.25</v>
      </c>
      <c r="S74" s="321">
        <v>0.5</v>
      </c>
      <c r="T74" s="321">
        <v>0.75</v>
      </c>
      <c r="U74" s="321">
        <v>1</v>
      </c>
      <c r="V74" s="450">
        <v>1</v>
      </c>
      <c r="W74" s="315">
        <f>+Y74+Y75+Y76+Y77</f>
        <v>68400000</v>
      </c>
      <c r="X74" s="186" t="s">
        <v>570</v>
      </c>
      <c r="Y74" s="151">
        <v>0</v>
      </c>
      <c r="Z74" s="190">
        <v>0.25</v>
      </c>
      <c r="AA74" s="186" t="s">
        <v>571</v>
      </c>
      <c r="AB74" s="187">
        <v>44243</v>
      </c>
      <c r="AC74" s="187">
        <v>44439</v>
      </c>
      <c r="AD74" s="186" t="s">
        <v>376</v>
      </c>
      <c r="AE74" s="186" t="s">
        <v>377</v>
      </c>
      <c r="AF74" s="186"/>
      <c r="AG74" s="186"/>
      <c r="AH74" s="186"/>
      <c r="AI74" s="186"/>
      <c r="AJ74" s="186"/>
      <c r="AK74" s="186"/>
      <c r="AL74" s="192" t="s">
        <v>100</v>
      </c>
      <c r="AM74" s="192" t="s">
        <v>100</v>
      </c>
      <c r="AN74" s="192" t="s">
        <v>100</v>
      </c>
      <c r="AO74" s="186"/>
      <c r="AP74" s="186"/>
      <c r="AQ74" s="186"/>
      <c r="AR74" s="186"/>
      <c r="AS74" s="186"/>
      <c r="AT74" s="192" t="s">
        <v>100</v>
      </c>
      <c r="AU74" s="192"/>
      <c r="AV74" s="186"/>
      <c r="AW74" s="192" t="s">
        <v>100</v>
      </c>
      <c r="AX74" s="186" t="s">
        <v>100</v>
      </c>
      <c r="AY74" s="186"/>
      <c r="AZ74" s="192" t="s">
        <v>100</v>
      </c>
      <c r="BA74" s="192" t="s">
        <v>100</v>
      </c>
      <c r="BB74" s="192" t="s">
        <v>100</v>
      </c>
      <c r="BC74" s="192"/>
      <c r="BD74" s="192"/>
      <c r="BE74" s="192"/>
      <c r="BF74" s="192"/>
      <c r="BG74" s="192" t="s">
        <v>100</v>
      </c>
      <c r="BH74" s="192"/>
      <c r="BI74" s="192"/>
      <c r="BJ74" s="192"/>
      <c r="BK74" s="192" t="s">
        <v>100</v>
      </c>
      <c r="BL74" s="192"/>
      <c r="BM74" s="192"/>
      <c r="BN74" s="192"/>
      <c r="BO74" s="192"/>
      <c r="BP74" s="192"/>
      <c r="BQ74" s="192"/>
      <c r="BR74" s="192" t="s">
        <v>100</v>
      </c>
      <c r="BS74" s="192" t="s">
        <v>100</v>
      </c>
      <c r="BT74" s="192" t="s">
        <v>100</v>
      </c>
      <c r="BU74" s="169"/>
      <c r="BV74" s="173"/>
      <c r="BW74" s="27"/>
    </row>
    <row r="75" spans="1:75" s="28" customFormat="1" ht="58.5" customHeight="1" x14ac:dyDescent="0.25">
      <c r="A75" s="353"/>
      <c r="B75" s="473"/>
      <c r="C75" s="470"/>
      <c r="D75" s="470"/>
      <c r="E75" s="467"/>
      <c r="F75" s="321"/>
      <c r="G75" s="321"/>
      <c r="H75" s="451"/>
      <c r="I75" s="451"/>
      <c r="J75" s="451"/>
      <c r="K75" s="451"/>
      <c r="L75" s="451"/>
      <c r="M75" s="451"/>
      <c r="N75" s="451"/>
      <c r="O75" s="451"/>
      <c r="P75" s="451"/>
      <c r="Q75" s="451"/>
      <c r="R75" s="314"/>
      <c r="S75" s="314"/>
      <c r="T75" s="314"/>
      <c r="U75" s="314"/>
      <c r="V75" s="451"/>
      <c r="W75" s="315"/>
      <c r="X75" s="186" t="s">
        <v>572</v>
      </c>
      <c r="Y75" s="151">
        <v>0</v>
      </c>
      <c r="Z75" s="153">
        <v>0.25</v>
      </c>
      <c r="AA75" s="186" t="s">
        <v>573</v>
      </c>
      <c r="AB75" s="187">
        <v>44287</v>
      </c>
      <c r="AC75" s="187">
        <v>44469</v>
      </c>
      <c r="AD75" s="186" t="s">
        <v>383</v>
      </c>
      <c r="AE75" s="186" t="s">
        <v>380</v>
      </c>
      <c r="AF75" s="192" t="s">
        <v>100</v>
      </c>
      <c r="AG75" s="186"/>
      <c r="AH75" s="186"/>
      <c r="AI75" s="186"/>
      <c r="AJ75" s="186"/>
      <c r="AK75" s="186"/>
      <c r="AL75" s="192" t="s">
        <v>100</v>
      </c>
      <c r="AM75" s="192" t="s">
        <v>100</v>
      </c>
      <c r="AN75" s="192" t="s">
        <v>100</v>
      </c>
      <c r="AO75" s="186"/>
      <c r="AP75" s="186"/>
      <c r="AQ75" s="186"/>
      <c r="AR75" s="186"/>
      <c r="AS75" s="186"/>
      <c r="AT75" s="192" t="s">
        <v>100</v>
      </c>
      <c r="AU75" s="192"/>
      <c r="AV75" s="186"/>
      <c r="AW75" s="192" t="s">
        <v>100</v>
      </c>
      <c r="AX75" s="186"/>
      <c r="AY75" s="186"/>
      <c r="AZ75" s="192" t="s">
        <v>100</v>
      </c>
      <c r="BA75" s="192" t="s">
        <v>100</v>
      </c>
      <c r="BB75" s="192" t="s">
        <v>100</v>
      </c>
      <c r="BC75" s="192"/>
      <c r="BD75" s="107"/>
      <c r="BE75" s="107"/>
      <c r="BF75" s="107"/>
      <c r="BG75" s="107"/>
      <c r="BH75" s="107"/>
      <c r="BI75" s="107"/>
      <c r="BJ75" s="107"/>
      <c r="BK75" s="192" t="s">
        <v>100</v>
      </c>
      <c r="BL75" s="107"/>
      <c r="BM75" s="107"/>
      <c r="BN75" s="107"/>
      <c r="BO75" s="107"/>
      <c r="BP75" s="107"/>
      <c r="BQ75" s="107"/>
      <c r="BR75" s="192" t="s">
        <v>100</v>
      </c>
      <c r="BS75" s="192"/>
      <c r="BT75" s="192"/>
      <c r="BU75" s="169"/>
      <c r="BV75" s="173"/>
      <c r="BW75" s="27"/>
    </row>
    <row r="76" spans="1:75" s="28" customFormat="1" ht="58.5" customHeight="1" x14ac:dyDescent="0.25">
      <c r="A76" s="353"/>
      <c r="B76" s="473"/>
      <c r="C76" s="470"/>
      <c r="D76" s="470"/>
      <c r="E76" s="467"/>
      <c r="F76" s="321"/>
      <c r="G76" s="321"/>
      <c r="H76" s="451"/>
      <c r="I76" s="451"/>
      <c r="J76" s="451"/>
      <c r="K76" s="451"/>
      <c r="L76" s="451"/>
      <c r="M76" s="451"/>
      <c r="N76" s="451"/>
      <c r="O76" s="451"/>
      <c r="P76" s="451"/>
      <c r="Q76" s="451"/>
      <c r="R76" s="314"/>
      <c r="S76" s="314"/>
      <c r="T76" s="314"/>
      <c r="U76" s="314"/>
      <c r="V76" s="451"/>
      <c r="W76" s="315"/>
      <c r="X76" s="186" t="s">
        <v>574</v>
      </c>
      <c r="Y76" s="151">
        <v>38400000</v>
      </c>
      <c r="Z76" s="153">
        <v>0.3</v>
      </c>
      <c r="AA76" s="186" t="s">
        <v>575</v>
      </c>
      <c r="AB76" s="187">
        <v>44378</v>
      </c>
      <c r="AC76" s="187">
        <v>44500</v>
      </c>
      <c r="AD76" s="186" t="s">
        <v>383</v>
      </c>
      <c r="AE76" s="186" t="s">
        <v>384</v>
      </c>
      <c r="AF76" s="186"/>
      <c r="AG76" s="186"/>
      <c r="AH76" s="186"/>
      <c r="AI76" s="186"/>
      <c r="AJ76" s="186"/>
      <c r="AK76" s="186"/>
      <c r="AL76" s="192" t="s">
        <v>100</v>
      </c>
      <c r="AM76" s="192" t="s">
        <v>100</v>
      </c>
      <c r="AN76" s="192" t="s">
        <v>100</v>
      </c>
      <c r="AO76" s="186"/>
      <c r="AP76" s="186"/>
      <c r="AQ76" s="186"/>
      <c r="AR76" s="186"/>
      <c r="AS76" s="186"/>
      <c r="AT76" s="192" t="s">
        <v>100</v>
      </c>
      <c r="AU76" s="192" t="s">
        <v>100</v>
      </c>
      <c r="AV76" s="186"/>
      <c r="AW76" s="192" t="s">
        <v>100</v>
      </c>
      <c r="AX76" s="186"/>
      <c r="AY76" s="186" t="s">
        <v>100</v>
      </c>
      <c r="AZ76" s="192" t="s">
        <v>100</v>
      </c>
      <c r="BA76" s="192" t="s">
        <v>100</v>
      </c>
      <c r="BB76" s="192" t="s">
        <v>100</v>
      </c>
      <c r="BC76" s="192"/>
      <c r="BD76" s="107"/>
      <c r="BE76" s="107"/>
      <c r="BF76" s="107"/>
      <c r="BG76" s="192" t="s">
        <v>100</v>
      </c>
      <c r="BH76" s="107"/>
      <c r="BI76" s="107"/>
      <c r="BJ76" s="107"/>
      <c r="BK76" s="192" t="s">
        <v>100</v>
      </c>
      <c r="BL76" s="107"/>
      <c r="BM76" s="107"/>
      <c r="BN76" s="107"/>
      <c r="BO76" s="107"/>
      <c r="BP76" s="107"/>
      <c r="BQ76" s="107"/>
      <c r="BR76" s="192" t="s">
        <v>100</v>
      </c>
      <c r="BS76" s="192" t="s">
        <v>100</v>
      </c>
      <c r="BT76" s="192" t="s">
        <v>100</v>
      </c>
      <c r="BU76" s="169"/>
      <c r="BV76" s="173"/>
      <c r="BW76" s="27"/>
    </row>
    <row r="77" spans="1:75" s="28" customFormat="1" ht="58.5" customHeight="1" x14ac:dyDescent="0.25">
      <c r="A77" s="353"/>
      <c r="B77" s="473"/>
      <c r="C77" s="470"/>
      <c r="D77" s="470"/>
      <c r="E77" s="467"/>
      <c r="F77" s="321"/>
      <c r="G77" s="321"/>
      <c r="H77" s="451"/>
      <c r="I77" s="451"/>
      <c r="J77" s="451"/>
      <c r="K77" s="451"/>
      <c r="L77" s="451"/>
      <c r="M77" s="451"/>
      <c r="N77" s="451"/>
      <c r="O77" s="451"/>
      <c r="P77" s="451"/>
      <c r="Q77" s="451"/>
      <c r="R77" s="314"/>
      <c r="S77" s="314"/>
      <c r="T77" s="314"/>
      <c r="U77" s="314"/>
      <c r="V77" s="451"/>
      <c r="W77" s="315"/>
      <c r="X77" s="186" t="s">
        <v>576</v>
      </c>
      <c r="Y77" s="151">
        <v>30000000</v>
      </c>
      <c r="Z77" s="153">
        <v>0.2</v>
      </c>
      <c r="AA77" s="186" t="s">
        <v>577</v>
      </c>
      <c r="AB77" s="187">
        <v>44470</v>
      </c>
      <c r="AC77" s="187">
        <v>44548</v>
      </c>
      <c r="AD77" s="186" t="s">
        <v>578</v>
      </c>
      <c r="AE77" s="186" t="s">
        <v>387</v>
      </c>
      <c r="AF77" s="186"/>
      <c r="AG77" s="186"/>
      <c r="AH77" s="186"/>
      <c r="AI77" s="186"/>
      <c r="AJ77" s="186"/>
      <c r="AK77" s="186"/>
      <c r="AL77" s="186"/>
      <c r="AM77" s="192" t="s">
        <v>100</v>
      </c>
      <c r="AN77" s="192" t="s">
        <v>100</v>
      </c>
      <c r="AO77" s="186"/>
      <c r="AP77" s="186"/>
      <c r="AQ77" s="186"/>
      <c r="AR77" s="186"/>
      <c r="AS77" s="186"/>
      <c r="AT77" s="192"/>
      <c r="AU77" s="192"/>
      <c r="AV77" s="186"/>
      <c r="AW77" s="186"/>
      <c r="AX77" s="186" t="s">
        <v>100</v>
      </c>
      <c r="AY77" s="186"/>
      <c r="AZ77" s="192" t="s">
        <v>100</v>
      </c>
      <c r="BA77" s="192" t="s">
        <v>100</v>
      </c>
      <c r="BB77" s="192" t="s">
        <v>100</v>
      </c>
      <c r="BC77" s="192"/>
      <c r="BD77" s="107"/>
      <c r="BE77" s="107"/>
      <c r="BF77" s="107"/>
      <c r="BG77" s="107"/>
      <c r="BH77" s="107"/>
      <c r="BI77" s="107"/>
      <c r="BJ77" s="107"/>
      <c r="BK77" s="192"/>
      <c r="BL77" s="107"/>
      <c r="BM77" s="107"/>
      <c r="BN77" s="192" t="s">
        <v>100</v>
      </c>
      <c r="BO77" s="107"/>
      <c r="BP77" s="107"/>
      <c r="BQ77" s="107"/>
      <c r="BR77" s="192" t="s">
        <v>100</v>
      </c>
      <c r="BS77" s="192"/>
      <c r="BT77" s="192"/>
      <c r="BU77" s="169"/>
      <c r="BV77" s="173"/>
      <c r="BW77" s="27"/>
    </row>
    <row r="78" spans="1:75" s="28" customFormat="1" ht="58.5" customHeight="1" x14ac:dyDescent="0.25">
      <c r="A78" s="353"/>
      <c r="B78" s="473"/>
      <c r="C78" s="470">
        <f>D78*40%</f>
        <v>1.6E-2</v>
      </c>
      <c r="D78" s="470">
        <v>0.04</v>
      </c>
      <c r="E78" s="467" t="s">
        <v>649</v>
      </c>
      <c r="F78" s="321"/>
      <c r="G78" s="321"/>
      <c r="H78" s="451" t="s">
        <v>242</v>
      </c>
      <c r="I78" s="451" t="s">
        <v>579</v>
      </c>
      <c r="J78" s="451" t="s">
        <v>390</v>
      </c>
      <c r="K78" s="451" t="s">
        <v>292</v>
      </c>
      <c r="L78" s="451" t="s">
        <v>391</v>
      </c>
      <c r="M78" s="451" t="s">
        <v>580</v>
      </c>
      <c r="N78" s="451" t="s">
        <v>581</v>
      </c>
      <c r="O78" s="451" t="s">
        <v>116</v>
      </c>
      <c r="P78" s="452">
        <v>0.28260000000000002</v>
      </c>
      <c r="Q78" s="452">
        <v>0.21740000000000001</v>
      </c>
      <c r="R78" s="452">
        <v>5.4350000000000002E-2</v>
      </c>
      <c r="S78" s="350">
        <v>0.1087</v>
      </c>
      <c r="T78" s="452">
        <v>0.16305</v>
      </c>
      <c r="U78" s="452">
        <v>0.21740000000000001</v>
      </c>
      <c r="V78" s="452">
        <v>0.21740000000000001</v>
      </c>
      <c r="W78" s="315">
        <v>200000000</v>
      </c>
      <c r="X78" s="186" t="s">
        <v>582</v>
      </c>
      <c r="Y78" s="151"/>
      <c r="Z78" s="190">
        <v>0.1</v>
      </c>
      <c r="AA78" s="186" t="s">
        <v>583</v>
      </c>
      <c r="AB78" s="187">
        <v>44197</v>
      </c>
      <c r="AC78" s="187">
        <v>44227</v>
      </c>
      <c r="AD78" s="186" t="s">
        <v>584</v>
      </c>
      <c r="AE78" s="186" t="s">
        <v>397</v>
      </c>
      <c r="AF78" s="186" t="s">
        <v>100</v>
      </c>
      <c r="AG78" s="186" t="s">
        <v>100</v>
      </c>
      <c r="AH78" s="186" t="s">
        <v>100</v>
      </c>
      <c r="AI78" s="186" t="s">
        <v>100</v>
      </c>
      <c r="AJ78" s="186"/>
      <c r="AK78" s="186" t="s">
        <v>100</v>
      </c>
      <c r="AL78" s="186"/>
      <c r="AM78" s="186"/>
      <c r="AN78" s="186"/>
      <c r="AO78" s="186"/>
      <c r="AP78" s="186"/>
      <c r="AQ78" s="186"/>
      <c r="AR78" s="186"/>
      <c r="AS78" s="186"/>
      <c r="AT78" s="186" t="s">
        <v>100</v>
      </c>
      <c r="AU78" s="186"/>
      <c r="AV78" s="186" t="s">
        <v>100</v>
      </c>
      <c r="AW78" s="186" t="s">
        <v>100</v>
      </c>
      <c r="AX78" s="186" t="s">
        <v>100</v>
      </c>
      <c r="AY78" s="186"/>
      <c r="AZ78" s="107"/>
      <c r="BA78" s="186" t="s">
        <v>100</v>
      </c>
      <c r="BB78" s="107"/>
      <c r="BC78" s="107"/>
      <c r="BD78" s="107"/>
      <c r="BE78" s="107"/>
      <c r="BF78" s="107"/>
      <c r="BG78" s="107"/>
      <c r="BH78" s="107"/>
      <c r="BI78" s="107"/>
      <c r="BJ78" s="107"/>
      <c r="BK78" s="186"/>
      <c r="BL78" s="186" t="s">
        <v>100</v>
      </c>
      <c r="BM78" s="186" t="s">
        <v>100</v>
      </c>
      <c r="BN78" s="186" t="s">
        <v>100</v>
      </c>
      <c r="BO78" s="186" t="s">
        <v>100</v>
      </c>
      <c r="BP78" s="186" t="s">
        <v>100</v>
      </c>
      <c r="BQ78" s="186" t="s">
        <v>100</v>
      </c>
      <c r="BR78" s="107"/>
      <c r="BS78" s="107"/>
      <c r="BT78" s="107"/>
      <c r="BU78" s="169"/>
      <c r="BV78" s="173"/>
      <c r="BW78" s="27"/>
    </row>
    <row r="79" spans="1:75" s="28" customFormat="1" ht="58.5" customHeight="1" x14ac:dyDescent="0.25">
      <c r="A79" s="353"/>
      <c r="B79" s="473"/>
      <c r="C79" s="470"/>
      <c r="D79" s="470"/>
      <c r="E79" s="467"/>
      <c r="F79" s="321"/>
      <c r="G79" s="321"/>
      <c r="H79" s="451"/>
      <c r="I79" s="451"/>
      <c r="J79" s="451"/>
      <c r="K79" s="451"/>
      <c r="L79" s="451"/>
      <c r="M79" s="451"/>
      <c r="N79" s="451"/>
      <c r="O79" s="451"/>
      <c r="P79" s="452"/>
      <c r="Q79" s="452"/>
      <c r="R79" s="452"/>
      <c r="S79" s="350"/>
      <c r="T79" s="452"/>
      <c r="U79" s="452"/>
      <c r="V79" s="452"/>
      <c r="W79" s="315"/>
      <c r="X79" s="186" t="s">
        <v>398</v>
      </c>
      <c r="Y79" s="151">
        <v>200000000</v>
      </c>
      <c r="Z79" s="190">
        <v>0.6</v>
      </c>
      <c r="AA79" s="186" t="s">
        <v>399</v>
      </c>
      <c r="AB79" s="187">
        <v>43862</v>
      </c>
      <c r="AC79" s="187">
        <v>44561</v>
      </c>
      <c r="AD79" s="186" t="s">
        <v>396</v>
      </c>
      <c r="AE79" s="186" t="s">
        <v>397</v>
      </c>
      <c r="AF79" s="186" t="s">
        <v>100</v>
      </c>
      <c r="AG79" s="186" t="s">
        <v>100</v>
      </c>
      <c r="AH79" s="186" t="s">
        <v>100</v>
      </c>
      <c r="AI79" s="186" t="s">
        <v>100</v>
      </c>
      <c r="AJ79" s="186"/>
      <c r="AK79" s="186" t="s">
        <v>100</v>
      </c>
      <c r="AL79" s="186"/>
      <c r="AM79" s="186"/>
      <c r="AN79" s="186"/>
      <c r="AO79" s="186"/>
      <c r="AP79" s="186"/>
      <c r="AQ79" s="186"/>
      <c r="AR79" s="186"/>
      <c r="AS79" s="186"/>
      <c r="AT79" s="186" t="s">
        <v>100</v>
      </c>
      <c r="AU79" s="186"/>
      <c r="AV79" s="186" t="s">
        <v>100</v>
      </c>
      <c r="AW79" s="186" t="s">
        <v>100</v>
      </c>
      <c r="AX79" s="186" t="s">
        <v>100</v>
      </c>
      <c r="AY79" s="186"/>
      <c r="AZ79" s="107"/>
      <c r="BA79" s="186" t="s">
        <v>100</v>
      </c>
      <c r="BB79" s="107"/>
      <c r="BC79" s="107"/>
      <c r="BD79" s="107"/>
      <c r="BE79" s="107"/>
      <c r="BF79" s="107"/>
      <c r="BG79" s="107"/>
      <c r="BH79" s="107"/>
      <c r="BI79" s="107"/>
      <c r="BJ79" s="107"/>
      <c r="BK79" s="186"/>
      <c r="BL79" s="186" t="s">
        <v>100</v>
      </c>
      <c r="BM79" s="186" t="s">
        <v>100</v>
      </c>
      <c r="BN79" s="186" t="s">
        <v>100</v>
      </c>
      <c r="BO79" s="186" t="s">
        <v>100</v>
      </c>
      <c r="BP79" s="186" t="s">
        <v>100</v>
      </c>
      <c r="BQ79" s="186" t="s">
        <v>100</v>
      </c>
      <c r="BR79" s="107"/>
      <c r="BS79" s="107"/>
      <c r="BT79" s="107"/>
      <c r="BU79" s="169"/>
      <c r="BV79" s="173"/>
      <c r="BW79" s="27"/>
    </row>
    <row r="80" spans="1:75" s="28" customFormat="1" ht="58.5" customHeight="1" x14ac:dyDescent="0.25">
      <c r="A80" s="353"/>
      <c r="B80" s="473"/>
      <c r="C80" s="470"/>
      <c r="D80" s="470"/>
      <c r="E80" s="467"/>
      <c r="F80" s="321"/>
      <c r="G80" s="321"/>
      <c r="H80" s="451"/>
      <c r="I80" s="451"/>
      <c r="J80" s="451"/>
      <c r="K80" s="451"/>
      <c r="L80" s="451"/>
      <c r="M80" s="451"/>
      <c r="N80" s="451"/>
      <c r="O80" s="451"/>
      <c r="P80" s="452"/>
      <c r="Q80" s="452"/>
      <c r="R80" s="452"/>
      <c r="S80" s="350"/>
      <c r="T80" s="452"/>
      <c r="U80" s="452"/>
      <c r="V80" s="452"/>
      <c r="W80" s="315"/>
      <c r="X80" s="186" t="s">
        <v>404</v>
      </c>
      <c r="Y80" s="151"/>
      <c r="Z80" s="190">
        <v>0.2</v>
      </c>
      <c r="AA80" s="186" t="s">
        <v>405</v>
      </c>
      <c r="AB80" s="187">
        <v>44166</v>
      </c>
      <c r="AC80" s="187">
        <v>44196</v>
      </c>
      <c r="AD80" s="186" t="s">
        <v>396</v>
      </c>
      <c r="AE80" s="186" t="s">
        <v>397</v>
      </c>
      <c r="AF80" s="186" t="s">
        <v>100</v>
      </c>
      <c r="AG80" s="186" t="s">
        <v>100</v>
      </c>
      <c r="AH80" s="186" t="s">
        <v>100</v>
      </c>
      <c r="AI80" s="186" t="s">
        <v>100</v>
      </c>
      <c r="AJ80" s="186"/>
      <c r="AK80" s="186" t="s">
        <v>100</v>
      </c>
      <c r="AL80" s="186"/>
      <c r="AM80" s="186"/>
      <c r="AN80" s="186"/>
      <c r="AO80" s="186"/>
      <c r="AP80" s="186"/>
      <c r="AQ80" s="186"/>
      <c r="AR80" s="186"/>
      <c r="AS80" s="186"/>
      <c r="AT80" s="186" t="s">
        <v>100</v>
      </c>
      <c r="AU80" s="186"/>
      <c r="AV80" s="186" t="s">
        <v>100</v>
      </c>
      <c r="AW80" s="186" t="s">
        <v>100</v>
      </c>
      <c r="AX80" s="186" t="s">
        <v>100</v>
      </c>
      <c r="AY80" s="186"/>
      <c r="AZ80" s="107"/>
      <c r="BA80" s="186" t="s">
        <v>100</v>
      </c>
      <c r="BB80" s="107"/>
      <c r="BC80" s="107"/>
      <c r="BD80" s="107"/>
      <c r="BE80" s="107"/>
      <c r="BF80" s="107"/>
      <c r="BG80" s="107"/>
      <c r="BH80" s="107"/>
      <c r="BI80" s="107"/>
      <c r="BJ80" s="107"/>
      <c r="BK80" s="186"/>
      <c r="BL80" s="186" t="s">
        <v>100</v>
      </c>
      <c r="BM80" s="186" t="s">
        <v>100</v>
      </c>
      <c r="BN80" s="186" t="s">
        <v>100</v>
      </c>
      <c r="BO80" s="186" t="s">
        <v>100</v>
      </c>
      <c r="BP80" s="186" t="s">
        <v>100</v>
      </c>
      <c r="BQ80" s="186" t="s">
        <v>100</v>
      </c>
      <c r="BR80" s="107"/>
      <c r="BS80" s="107"/>
      <c r="BT80" s="107"/>
      <c r="BU80" s="169"/>
      <c r="BV80" s="173"/>
      <c r="BW80" s="27"/>
    </row>
    <row r="81" spans="1:75" s="28" customFormat="1" ht="58.5" customHeight="1" x14ac:dyDescent="0.25">
      <c r="A81" s="353"/>
      <c r="B81" s="473"/>
      <c r="C81" s="470">
        <f>D81*40%</f>
        <v>1.6E-2</v>
      </c>
      <c r="D81" s="470">
        <v>0.04</v>
      </c>
      <c r="E81" s="467" t="s">
        <v>650</v>
      </c>
      <c r="F81" s="321"/>
      <c r="G81" s="321"/>
      <c r="H81" s="451" t="s">
        <v>242</v>
      </c>
      <c r="I81" s="451" t="s">
        <v>585</v>
      </c>
      <c r="J81" s="451" t="s">
        <v>782</v>
      </c>
      <c r="K81" s="451" t="s">
        <v>292</v>
      </c>
      <c r="L81" s="451" t="s">
        <v>371</v>
      </c>
      <c r="M81" s="451" t="s">
        <v>586</v>
      </c>
      <c r="N81" s="451" t="s">
        <v>792</v>
      </c>
      <c r="O81" s="451" t="s">
        <v>116</v>
      </c>
      <c r="P81" s="451">
        <v>0</v>
      </c>
      <c r="Q81" s="450">
        <v>1</v>
      </c>
      <c r="R81" s="322">
        <v>0.1</v>
      </c>
      <c r="S81" s="322">
        <v>0.4</v>
      </c>
      <c r="T81" s="322">
        <v>0.8</v>
      </c>
      <c r="U81" s="322">
        <v>1</v>
      </c>
      <c r="V81" s="450">
        <v>1</v>
      </c>
      <c r="W81" s="315"/>
      <c r="X81" s="193" t="s">
        <v>587</v>
      </c>
      <c r="Y81" s="193"/>
      <c r="Z81" s="194">
        <v>0.2</v>
      </c>
      <c r="AA81" s="193" t="s">
        <v>588</v>
      </c>
      <c r="AB81" s="195">
        <v>44228</v>
      </c>
      <c r="AC81" s="195" t="s">
        <v>589</v>
      </c>
      <c r="AD81" s="196" t="s">
        <v>516</v>
      </c>
      <c r="AE81" s="196" t="s">
        <v>590</v>
      </c>
      <c r="AF81" s="197" t="s">
        <v>143</v>
      </c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 t="s">
        <v>143</v>
      </c>
      <c r="AR81" s="197"/>
      <c r="AS81" s="197"/>
      <c r="AT81" s="197" t="s">
        <v>143</v>
      </c>
      <c r="AU81" s="197"/>
      <c r="AV81" s="197" t="s">
        <v>143</v>
      </c>
      <c r="AW81" s="197" t="s">
        <v>143</v>
      </c>
      <c r="AX81" s="197" t="s">
        <v>143</v>
      </c>
      <c r="AY81" s="197"/>
      <c r="AZ81" s="197"/>
      <c r="BA81" s="197"/>
      <c r="BB81" s="197" t="s">
        <v>143</v>
      </c>
      <c r="BC81" s="197"/>
      <c r="BD81" s="197"/>
      <c r="BE81" s="197" t="s">
        <v>143</v>
      </c>
      <c r="BF81" s="197" t="s">
        <v>143</v>
      </c>
      <c r="BG81" s="197" t="s">
        <v>143</v>
      </c>
      <c r="BH81" s="197" t="s">
        <v>143</v>
      </c>
      <c r="BI81" s="197"/>
      <c r="BJ81" s="197"/>
      <c r="BK81" s="197"/>
      <c r="BL81" s="197"/>
      <c r="BM81" s="197"/>
      <c r="BN81" s="197"/>
      <c r="BO81" s="197"/>
      <c r="BP81" s="197"/>
      <c r="BQ81" s="197"/>
      <c r="BR81" s="197"/>
      <c r="BS81" s="197"/>
      <c r="BT81" s="197"/>
      <c r="BU81" s="169"/>
      <c r="BV81" s="173"/>
      <c r="BW81" s="27"/>
    </row>
    <row r="82" spans="1:75" s="28" customFormat="1" ht="58.5" customHeight="1" x14ac:dyDescent="0.25">
      <c r="A82" s="353"/>
      <c r="B82" s="473"/>
      <c r="C82" s="470"/>
      <c r="D82" s="470"/>
      <c r="E82" s="467"/>
      <c r="F82" s="321"/>
      <c r="G82" s="321"/>
      <c r="H82" s="451"/>
      <c r="I82" s="451"/>
      <c r="J82" s="451"/>
      <c r="K82" s="451"/>
      <c r="L82" s="451"/>
      <c r="M82" s="451"/>
      <c r="N82" s="451"/>
      <c r="O82" s="451"/>
      <c r="P82" s="451"/>
      <c r="Q82" s="450"/>
      <c r="R82" s="322"/>
      <c r="S82" s="322"/>
      <c r="T82" s="322"/>
      <c r="U82" s="322"/>
      <c r="V82" s="450"/>
      <c r="W82" s="315"/>
      <c r="X82" s="193" t="s">
        <v>591</v>
      </c>
      <c r="Y82" s="193"/>
      <c r="Z82" s="194">
        <v>0.2</v>
      </c>
      <c r="AA82" s="193" t="s">
        <v>592</v>
      </c>
      <c r="AB82" s="195">
        <v>44197</v>
      </c>
      <c r="AC82" s="195">
        <v>44561</v>
      </c>
      <c r="AD82" s="196" t="s">
        <v>516</v>
      </c>
      <c r="AE82" s="196" t="s">
        <v>593</v>
      </c>
      <c r="AF82" s="197" t="s">
        <v>143</v>
      </c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 t="s">
        <v>143</v>
      </c>
      <c r="AR82" s="197"/>
      <c r="AS82" s="197"/>
      <c r="AT82" s="197" t="s">
        <v>143</v>
      </c>
      <c r="AU82" s="197"/>
      <c r="AV82" s="197" t="s">
        <v>143</v>
      </c>
      <c r="AW82" s="197" t="s">
        <v>143</v>
      </c>
      <c r="AX82" s="197" t="s">
        <v>143</v>
      </c>
      <c r="AY82" s="197"/>
      <c r="AZ82" s="197"/>
      <c r="BA82" s="197"/>
      <c r="BB82" s="197" t="s">
        <v>143</v>
      </c>
      <c r="BC82" s="197"/>
      <c r="BD82" s="197"/>
      <c r="BE82" s="197" t="s">
        <v>143</v>
      </c>
      <c r="BF82" s="197" t="s">
        <v>143</v>
      </c>
      <c r="BG82" s="197" t="s">
        <v>143</v>
      </c>
      <c r="BH82" s="197" t="s">
        <v>143</v>
      </c>
      <c r="BI82" s="197"/>
      <c r="BJ82" s="197"/>
      <c r="BK82" s="197"/>
      <c r="BL82" s="197"/>
      <c r="BM82" s="197"/>
      <c r="BN82" s="197"/>
      <c r="BO82" s="197"/>
      <c r="BP82" s="197"/>
      <c r="BQ82" s="197"/>
      <c r="BR82" s="197"/>
      <c r="BS82" s="197"/>
      <c r="BT82" s="197"/>
      <c r="BU82" s="169"/>
      <c r="BV82" s="173"/>
      <c r="BW82" s="27"/>
    </row>
    <row r="83" spans="1:75" s="28" customFormat="1" ht="58.5" customHeight="1" x14ac:dyDescent="0.25">
      <c r="A83" s="353"/>
      <c r="B83" s="473"/>
      <c r="C83" s="470"/>
      <c r="D83" s="470"/>
      <c r="E83" s="467"/>
      <c r="F83" s="321"/>
      <c r="G83" s="321"/>
      <c r="H83" s="451"/>
      <c r="I83" s="451"/>
      <c r="J83" s="451"/>
      <c r="K83" s="451"/>
      <c r="L83" s="451"/>
      <c r="M83" s="451"/>
      <c r="N83" s="451"/>
      <c r="O83" s="451"/>
      <c r="P83" s="451"/>
      <c r="Q83" s="450"/>
      <c r="R83" s="322"/>
      <c r="S83" s="322"/>
      <c r="T83" s="322"/>
      <c r="U83" s="322"/>
      <c r="V83" s="450"/>
      <c r="W83" s="315"/>
      <c r="X83" s="193" t="s">
        <v>594</v>
      </c>
      <c r="Y83" s="193"/>
      <c r="Z83" s="194">
        <v>0.3</v>
      </c>
      <c r="AA83" s="193" t="s">
        <v>595</v>
      </c>
      <c r="AB83" s="195">
        <v>44287</v>
      </c>
      <c r="AC83" s="195">
        <v>44561</v>
      </c>
      <c r="AD83" s="196" t="s">
        <v>516</v>
      </c>
      <c r="AE83" s="196" t="s">
        <v>142</v>
      </c>
      <c r="AF83" s="197" t="s">
        <v>143</v>
      </c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 t="s">
        <v>143</v>
      </c>
      <c r="AR83" s="197"/>
      <c r="AS83" s="197"/>
      <c r="AT83" s="197" t="s">
        <v>143</v>
      </c>
      <c r="AU83" s="197"/>
      <c r="AV83" s="197" t="s">
        <v>143</v>
      </c>
      <c r="AW83" s="197" t="s">
        <v>143</v>
      </c>
      <c r="AX83" s="197" t="s">
        <v>143</v>
      </c>
      <c r="AY83" s="197"/>
      <c r="AZ83" s="197"/>
      <c r="BA83" s="197"/>
      <c r="BB83" s="197" t="s">
        <v>143</v>
      </c>
      <c r="BC83" s="197"/>
      <c r="BD83" s="197"/>
      <c r="BE83" s="197" t="s">
        <v>143</v>
      </c>
      <c r="BF83" s="197" t="s">
        <v>143</v>
      </c>
      <c r="BG83" s="197" t="s">
        <v>143</v>
      </c>
      <c r="BH83" s="197" t="s">
        <v>143</v>
      </c>
      <c r="BI83" s="197"/>
      <c r="BJ83" s="197"/>
      <c r="BK83" s="197"/>
      <c r="BL83" s="197"/>
      <c r="BM83" s="197"/>
      <c r="BN83" s="197"/>
      <c r="BO83" s="197"/>
      <c r="BP83" s="197"/>
      <c r="BQ83" s="197"/>
      <c r="BR83" s="197"/>
      <c r="BS83" s="197"/>
      <c r="BT83" s="197"/>
      <c r="BU83" s="169"/>
      <c r="BV83" s="173"/>
      <c r="BW83" s="27"/>
    </row>
    <row r="84" spans="1:75" s="28" customFormat="1" ht="58.5" customHeight="1" x14ac:dyDescent="0.25">
      <c r="A84" s="353"/>
      <c r="B84" s="473"/>
      <c r="C84" s="470"/>
      <c r="D84" s="470"/>
      <c r="E84" s="467"/>
      <c r="F84" s="321"/>
      <c r="G84" s="321"/>
      <c r="H84" s="451"/>
      <c r="I84" s="451"/>
      <c r="J84" s="451"/>
      <c r="K84" s="451"/>
      <c r="L84" s="451"/>
      <c r="M84" s="451"/>
      <c r="N84" s="451"/>
      <c r="O84" s="451"/>
      <c r="P84" s="451"/>
      <c r="Q84" s="450"/>
      <c r="R84" s="322"/>
      <c r="S84" s="322"/>
      <c r="T84" s="322"/>
      <c r="U84" s="322"/>
      <c r="V84" s="450"/>
      <c r="W84" s="315"/>
      <c r="X84" s="193" t="s">
        <v>596</v>
      </c>
      <c r="Y84" s="193"/>
      <c r="Z84" s="194">
        <v>0.2</v>
      </c>
      <c r="AA84" s="193" t="s">
        <v>597</v>
      </c>
      <c r="AB84" s="195">
        <v>44287</v>
      </c>
      <c r="AC84" s="195" t="s">
        <v>589</v>
      </c>
      <c r="AD84" s="196" t="s">
        <v>516</v>
      </c>
      <c r="AE84" s="196" t="s">
        <v>142</v>
      </c>
      <c r="AF84" s="197" t="s">
        <v>143</v>
      </c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 t="s">
        <v>143</v>
      </c>
      <c r="AR84" s="197"/>
      <c r="AS84" s="197"/>
      <c r="AT84" s="197" t="s">
        <v>143</v>
      </c>
      <c r="AU84" s="197"/>
      <c r="AV84" s="197" t="s">
        <v>143</v>
      </c>
      <c r="AW84" s="197" t="s">
        <v>143</v>
      </c>
      <c r="AX84" s="197" t="s">
        <v>143</v>
      </c>
      <c r="AY84" s="197"/>
      <c r="AZ84" s="197"/>
      <c r="BA84" s="197"/>
      <c r="BB84" s="197" t="s">
        <v>143</v>
      </c>
      <c r="BC84" s="197"/>
      <c r="BD84" s="197"/>
      <c r="BE84" s="197" t="s">
        <v>143</v>
      </c>
      <c r="BF84" s="197" t="s">
        <v>143</v>
      </c>
      <c r="BG84" s="197" t="s">
        <v>143</v>
      </c>
      <c r="BH84" s="197" t="s">
        <v>143</v>
      </c>
      <c r="BI84" s="197"/>
      <c r="BJ84" s="197"/>
      <c r="BK84" s="197"/>
      <c r="BL84" s="197"/>
      <c r="BM84" s="197"/>
      <c r="BN84" s="197"/>
      <c r="BO84" s="197"/>
      <c r="BP84" s="197"/>
      <c r="BQ84" s="197"/>
      <c r="BR84" s="197"/>
      <c r="BS84" s="197"/>
      <c r="BT84" s="197"/>
      <c r="BU84" s="169"/>
      <c r="BV84" s="173"/>
      <c r="BW84" s="27"/>
    </row>
    <row r="85" spans="1:75" s="28" customFormat="1" ht="58.5" customHeight="1" x14ac:dyDescent="0.25">
      <c r="A85" s="353"/>
      <c r="B85" s="473"/>
      <c r="C85" s="470"/>
      <c r="D85" s="470"/>
      <c r="E85" s="467"/>
      <c r="F85" s="321"/>
      <c r="G85" s="321"/>
      <c r="H85" s="451"/>
      <c r="I85" s="451"/>
      <c r="J85" s="451"/>
      <c r="K85" s="451"/>
      <c r="L85" s="451"/>
      <c r="M85" s="451"/>
      <c r="N85" s="451"/>
      <c r="O85" s="451"/>
      <c r="P85" s="451"/>
      <c r="Q85" s="450"/>
      <c r="R85" s="322"/>
      <c r="S85" s="322"/>
      <c r="T85" s="322"/>
      <c r="U85" s="322"/>
      <c r="V85" s="450"/>
      <c r="W85" s="315"/>
      <c r="X85" s="193" t="s">
        <v>598</v>
      </c>
      <c r="Y85" s="193"/>
      <c r="Z85" s="194">
        <v>0.1</v>
      </c>
      <c r="AA85" s="193" t="s">
        <v>599</v>
      </c>
      <c r="AB85" s="195">
        <v>44500</v>
      </c>
      <c r="AC85" s="195">
        <v>44561</v>
      </c>
      <c r="AD85" s="196" t="s">
        <v>516</v>
      </c>
      <c r="AE85" s="196" t="s">
        <v>142</v>
      </c>
      <c r="AF85" s="197" t="s">
        <v>143</v>
      </c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 t="s">
        <v>143</v>
      </c>
      <c r="AR85" s="197"/>
      <c r="AS85" s="197"/>
      <c r="AT85" s="197" t="s">
        <v>143</v>
      </c>
      <c r="AU85" s="197"/>
      <c r="AV85" s="197" t="s">
        <v>143</v>
      </c>
      <c r="AW85" s="197" t="s">
        <v>143</v>
      </c>
      <c r="AX85" s="197" t="s">
        <v>143</v>
      </c>
      <c r="AY85" s="197"/>
      <c r="AZ85" s="197"/>
      <c r="BA85" s="197"/>
      <c r="BB85" s="197" t="s">
        <v>143</v>
      </c>
      <c r="BC85" s="197"/>
      <c r="BD85" s="197"/>
      <c r="BE85" s="197" t="s">
        <v>143</v>
      </c>
      <c r="BF85" s="197" t="s">
        <v>143</v>
      </c>
      <c r="BG85" s="197" t="s">
        <v>143</v>
      </c>
      <c r="BH85" s="197" t="s">
        <v>143</v>
      </c>
      <c r="BI85" s="197"/>
      <c r="BJ85" s="197"/>
      <c r="BK85" s="197"/>
      <c r="BL85" s="197"/>
      <c r="BM85" s="197"/>
      <c r="BN85" s="197"/>
      <c r="BO85" s="197"/>
      <c r="BP85" s="197"/>
      <c r="BQ85" s="197"/>
      <c r="BR85" s="197"/>
      <c r="BS85" s="197"/>
      <c r="BT85" s="197"/>
      <c r="BU85" s="169"/>
      <c r="BV85" s="173"/>
      <c r="BW85" s="27"/>
    </row>
    <row r="86" spans="1:75" s="28" customFormat="1" ht="58.5" customHeight="1" x14ac:dyDescent="0.25">
      <c r="A86" s="353"/>
      <c r="B86" s="473"/>
      <c r="C86" s="470">
        <f>D86*40%</f>
        <v>1.2E-2</v>
      </c>
      <c r="D86" s="470">
        <v>0.03</v>
      </c>
      <c r="E86" s="467" t="s">
        <v>651</v>
      </c>
      <c r="F86" s="321"/>
      <c r="G86" s="321"/>
      <c r="H86" s="451" t="s">
        <v>242</v>
      </c>
      <c r="I86" s="451" t="s">
        <v>600</v>
      </c>
      <c r="J86" s="451" t="s">
        <v>496</v>
      </c>
      <c r="K86" s="451" t="s">
        <v>601</v>
      </c>
      <c r="L86" s="451" t="s">
        <v>602</v>
      </c>
      <c r="M86" s="451" t="s">
        <v>603</v>
      </c>
      <c r="N86" s="451" t="s">
        <v>604</v>
      </c>
      <c r="O86" s="451" t="s">
        <v>116</v>
      </c>
      <c r="P86" s="451">
        <v>0</v>
      </c>
      <c r="Q86" s="450">
        <v>1</v>
      </c>
      <c r="R86" s="322">
        <v>0.2</v>
      </c>
      <c r="S86" s="322">
        <v>0.5</v>
      </c>
      <c r="T86" s="322">
        <v>0.8</v>
      </c>
      <c r="U86" s="322">
        <v>1</v>
      </c>
      <c r="V86" s="450">
        <v>1</v>
      </c>
      <c r="W86" s="315">
        <v>0</v>
      </c>
      <c r="X86" s="186" t="s">
        <v>605</v>
      </c>
      <c r="Y86" s="151">
        <v>0</v>
      </c>
      <c r="Z86" s="190">
        <v>0.1</v>
      </c>
      <c r="AA86" s="186" t="s">
        <v>606</v>
      </c>
      <c r="AB86" s="187">
        <v>43831</v>
      </c>
      <c r="AC86" s="187">
        <v>44104</v>
      </c>
      <c r="AD86" s="186" t="s">
        <v>123</v>
      </c>
      <c r="AE86" s="186" t="s">
        <v>124</v>
      </c>
      <c r="AF86" s="186" t="s">
        <v>143</v>
      </c>
      <c r="AG86" s="186"/>
      <c r="AH86" s="186"/>
      <c r="AI86" s="186" t="s">
        <v>143</v>
      </c>
      <c r="AJ86" s="186" t="s">
        <v>143</v>
      </c>
      <c r="AK86" s="186"/>
      <c r="AL86" s="186" t="s">
        <v>143</v>
      </c>
      <c r="AM86" s="186" t="s">
        <v>143</v>
      </c>
      <c r="AN86" s="186"/>
      <c r="AO86" s="186"/>
      <c r="AP86" s="186"/>
      <c r="AQ86" s="186" t="s">
        <v>143</v>
      </c>
      <c r="AR86" s="186" t="s">
        <v>143</v>
      </c>
      <c r="AS86" s="186" t="s">
        <v>143</v>
      </c>
      <c r="AT86" s="186" t="s">
        <v>143</v>
      </c>
      <c r="AU86" s="186"/>
      <c r="AV86" s="186" t="s">
        <v>143</v>
      </c>
      <c r="AW86" s="186"/>
      <c r="AX86" s="186" t="s">
        <v>143</v>
      </c>
      <c r="AY86" s="186"/>
      <c r="AZ86" s="192" t="s">
        <v>143</v>
      </c>
      <c r="BA86" s="192"/>
      <c r="BB86" s="192" t="s">
        <v>143</v>
      </c>
      <c r="BC86" s="192"/>
      <c r="BD86" s="192"/>
      <c r="BE86" s="192"/>
      <c r="BF86" s="192" t="s">
        <v>143</v>
      </c>
      <c r="BG86" s="192" t="s">
        <v>143</v>
      </c>
      <c r="BH86" s="192" t="s">
        <v>143</v>
      </c>
      <c r="BI86" s="192"/>
      <c r="BJ86" s="192"/>
      <c r="BK86" s="192"/>
      <c r="BL86" s="192"/>
      <c r="BM86" s="192"/>
      <c r="BN86" s="192"/>
      <c r="BO86" s="192"/>
      <c r="BP86" s="192"/>
      <c r="BQ86" s="192"/>
      <c r="BR86" s="192"/>
      <c r="BS86" s="192"/>
      <c r="BT86" s="192"/>
      <c r="BU86" s="169"/>
      <c r="BV86" s="173"/>
      <c r="BW86" s="27"/>
    </row>
    <row r="87" spans="1:75" s="28" customFormat="1" ht="58.5" customHeight="1" x14ac:dyDescent="0.25">
      <c r="A87" s="353"/>
      <c r="B87" s="473"/>
      <c r="C87" s="470"/>
      <c r="D87" s="470"/>
      <c r="E87" s="467"/>
      <c r="F87" s="321"/>
      <c r="G87" s="321"/>
      <c r="H87" s="451"/>
      <c r="I87" s="451"/>
      <c r="J87" s="451"/>
      <c r="K87" s="451"/>
      <c r="L87" s="451"/>
      <c r="M87" s="451"/>
      <c r="N87" s="451"/>
      <c r="O87" s="451"/>
      <c r="P87" s="451"/>
      <c r="Q87" s="451"/>
      <c r="R87" s="322"/>
      <c r="S87" s="322"/>
      <c r="T87" s="322"/>
      <c r="U87" s="322"/>
      <c r="V87" s="451"/>
      <c r="W87" s="315"/>
      <c r="X87" s="186" t="s">
        <v>607</v>
      </c>
      <c r="Y87" s="151">
        <v>0</v>
      </c>
      <c r="Z87" s="190">
        <v>0.9</v>
      </c>
      <c r="AA87" s="186" t="s">
        <v>608</v>
      </c>
      <c r="AB87" s="187">
        <v>44105</v>
      </c>
      <c r="AC87" s="187">
        <v>44196</v>
      </c>
      <c r="AD87" s="186" t="s">
        <v>123</v>
      </c>
      <c r="AE87" s="186" t="s">
        <v>124</v>
      </c>
      <c r="AF87" s="186"/>
      <c r="AG87" s="186"/>
      <c r="AH87" s="186"/>
      <c r="AI87" s="186"/>
      <c r="AJ87" s="186"/>
      <c r="AK87" s="186"/>
      <c r="AL87" s="186"/>
      <c r="AM87" s="186"/>
      <c r="AN87" s="186"/>
      <c r="AO87" s="186"/>
      <c r="AP87" s="186"/>
      <c r="AQ87" s="186"/>
      <c r="AR87" s="186"/>
      <c r="AS87" s="186"/>
      <c r="AT87" s="186"/>
      <c r="AU87" s="186"/>
      <c r="AV87" s="186"/>
      <c r="AW87" s="186"/>
      <c r="AX87" s="186"/>
      <c r="AY87" s="186"/>
      <c r="AZ87" s="186"/>
      <c r="BA87" s="186"/>
      <c r="BB87" s="186"/>
      <c r="BC87" s="186"/>
      <c r="BD87" s="186"/>
      <c r="BE87" s="186"/>
      <c r="BF87" s="186"/>
      <c r="BG87" s="186"/>
      <c r="BH87" s="186"/>
      <c r="BI87" s="186"/>
      <c r="BJ87" s="186"/>
      <c r="BK87" s="186"/>
      <c r="BL87" s="186"/>
      <c r="BM87" s="186"/>
      <c r="BN87" s="186"/>
      <c r="BO87" s="186"/>
      <c r="BP87" s="186"/>
      <c r="BQ87" s="186"/>
      <c r="BR87" s="186"/>
      <c r="BS87" s="186"/>
      <c r="BT87" s="186"/>
      <c r="BU87" s="169"/>
      <c r="BV87" s="173"/>
      <c r="BW87" s="27"/>
    </row>
    <row r="88" spans="1:75" s="28" customFormat="1" ht="58.5" customHeight="1" x14ac:dyDescent="0.25">
      <c r="A88" s="353"/>
      <c r="B88" s="473"/>
      <c r="C88" s="470">
        <f>D88*40%</f>
        <v>1.2E-2</v>
      </c>
      <c r="D88" s="470">
        <v>0.03</v>
      </c>
      <c r="E88" s="467" t="s">
        <v>652</v>
      </c>
      <c r="F88" s="321"/>
      <c r="G88" s="321"/>
      <c r="H88" s="451" t="s">
        <v>242</v>
      </c>
      <c r="I88" s="451" t="s">
        <v>609</v>
      </c>
      <c r="J88" s="451" t="s">
        <v>783</v>
      </c>
      <c r="K88" s="451" t="s">
        <v>292</v>
      </c>
      <c r="L88" s="451" t="s">
        <v>428</v>
      </c>
      <c r="M88" s="451" t="s">
        <v>610</v>
      </c>
      <c r="N88" s="451" t="s">
        <v>790</v>
      </c>
      <c r="O88" s="451" t="s">
        <v>116</v>
      </c>
      <c r="P88" s="450">
        <v>1</v>
      </c>
      <c r="Q88" s="450">
        <v>1</v>
      </c>
      <c r="R88" s="322">
        <v>0.25</v>
      </c>
      <c r="S88" s="322">
        <v>0.5</v>
      </c>
      <c r="T88" s="322">
        <v>0.75</v>
      </c>
      <c r="U88" s="322">
        <v>1</v>
      </c>
      <c r="V88" s="450">
        <v>1</v>
      </c>
      <c r="W88" s="315"/>
      <c r="X88" s="186" t="s">
        <v>431</v>
      </c>
      <c r="Y88" s="151">
        <v>0</v>
      </c>
      <c r="Z88" s="190">
        <v>0.4</v>
      </c>
      <c r="AA88" s="186" t="s">
        <v>432</v>
      </c>
      <c r="AB88" s="187">
        <v>44317</v>
      </c>
      <c r="AC88" s="187">
        <v>44561</v>
      </c>
      <c r="AD88" s="186" t="s">
        <v>433</v>
      </c>
      <c r="AE88" s="186" t="s">
        <v>437</v>
      </c>
      <c r="AF88" s="186"/>
      <c r="AG88" s="186"/>
      <c r="AH88" s="186"/>
      <c r="AI88" s="186"/>
      <c r="AJ88" s="186"/>
      <c r="AK88" s="186"/>
      <c r="AL88" s="186"/>
      <c r="AM88" s="186"/>
      <c r="AN88" s="186"/>
      <c r="AO88" s="186"/>
      <c r="AP88" s="186"/>
      <c r="AQ88" s="186"/>
      <c r="AR88" s="186"/>
      <c r="AS88" s="186"/>
      <c r="AT88" s="186"/>
      <c r="AU88" s="186"/>
      <c r="AV88" s="186"/>
      <c r="AW88" s="186"/>
      <c r="AX88" s="186"/>
      <c r="AY88" s="186" t="s">
        <v>100</v>
      </c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107"/>
      <c r="BK88" s="186"/>
      <c r="BL88" s="107"/>
      <c r="BM88" s="107"/>
      <c r="BN88" s="107"/>
      <c r="BO88" s="107"/>
      <c r="BP88" s="107"/>
      <c r="BQ88" s="107"/>
      <c r="BR88" s="107"/>
      <c r="BS88" s="107"/>
      <c r="BT88" s="107"/>
      <c r="BU88" s="169"/>
      <c r="BV88" s="173"/>
      <c r="BW88" s="27"/>
    </row>
    <row r="89" spans="1:75" s="28" customFormat="1" ht="58.5" customHeight="1" x14ac:dyDescent="0.25">
      <c r="A89" s="353"/>
      <c r="B89" s="473"/>
      <c r="C89" s="470"/>
      <c r="D89" s="470"/>
      <c r="E89" s="467"/>
      <c r="F89" s="321"/>
      <c r="G89" s="321"/>
      <c r="H89" s="451"/>
      <c r="I89" s="451"/>
      <c r="J89" s="451"/>
      <c r="K89" s="451"/>
      <c r="L89" s="451"/>
      <c r="M89" s="451"/>
      <c r="N89" s="451"/>
      <c r="O89" s="451"/>
      <c r="P89" s="450"/>
      <c r="Q89" s="450"/>
      <c r="R89" s="322"/>
      <c r="S89" s="322"/>
      <c r="T89" s="322"/>
      <c r="U89" s="322"/>
      <c r="V89" s="450"/>
      <c r="W89" s="315"/>
      <c r="X89" s="186" t="s">
        <v>435</v>
      </c>
      <c r="Y89" s="151">
        <v>0</v>
      </c>
      <c r="Z89" s="190">
        <v>0.4</v>
      </c>
      <c r="AA89" s="186" t="s">
        <v>436</v>
      </c>
      <c r="AB89" s="187">
        <v>44200</v>
      </c>
      <c r="AC89" s="187">
        <v>44561</v>
      </c>
      <c r="AD89" s="186" t="s">
        <v>433</v>
      </c>
      <c r="AE89" s="186" t="s">
        <v>437</v>
      </c>
      <c r="AF89" s="186"/>
      <c r="AG89" s="186"/>
      <c r="AH89" s="186"/>
      <c r="AI89" s="186"/>
      <c r="AJ89" s="186"/>
      <c r="AK89" s="186"/>
      <c r="AL89" s="186"/>
      <c r="AM89" s="186"/>
      <c r="AN89" s="186"/>
      <c r="AO89" s="186"/>
      <c r="AP89" s="186"/>
      <c r="AQ89" s="186"/>
      <c r="AR89" s="186"/>
      <c r="AS89" s="186"/>
      <c r="AT89" s="186"/>
      <c r="AU89" s="186"/>
      <c r="AV89" s="186"/>
      <c r="AW89" s="186"/>
      <c r="AX89" s="186"/>
      <c r="AY89" s="186" t="s">
        <v>100</v>
      </c>
      <c r="AZ89" s="107"/>
      <c r="BA89" s="107"/>
      <c r="BB89" s="107"/>
      <c r="BC89" s="107"/>
      <c r="BD89" s="107"/>
      <c r="BE89" s="107"/>
      <c r="BF89" s="107"/>
      <c r="BG89" s="107"/>
      <c r="BH89" s="107"/>
      <c r="BI89" s="107"/>
      <c r="BJ89" s="107"/>
      <c r="BK89" s="186"/>
      <c r="BL89" s="107"/>
      <c r="BM89" s="107"/>
      <c r="BN89" s="107"/>
      <c r="BO89" s="107"/>
      <c r="BP89" s="107"/>
      <c r="BQ89" s="107"/>
      <c r="BR89" s="107"/>
      <c r="BS89" s="107"/>
      <c r="BT89" s="107"/>
      <c r="BU89" s="169"/>
      <c r="BV89" s="173"/>
      <c r="BW89" s="27"/>
    </row>
    <row r="90" spans="1:75" s="58" customFormat="1" ht="58.5" customHeight="1" x14ac:dyDescent="0.25">
      <c r="A90" s="353"/>
      <c r="B90" s="473"/>
      <c r="C90" s="470"/>
      <c r="D90" s="470"/>
      <c r="E90" s="467"/>
      <c r="F90" s="321"/>
      <c r="G90" s="321"/>
      <c r="H90" s="451"/>
      <c r="I90" s="451"/>
      <c r="J90" s="451"/>
      <c r="K90" s="451"/>
      <c r="L90" s="451"/>
      <c r="M90" s="451"/>
      <c r="N90" s="451"/>
      <c r="O90" s="451"/>
      <c r="P90" s="450"/>
      <c r="Q90" s="450"/>
      <c r="R90" s="322"/>
      <c r="S90" s="322"/>
      <c r="T90" s="322"/>
      <c r="U90" s="322"/>
      <c r="V90" s="450"/>
      <c r="W90" s="315"/>
      <c r="X90" s="186" t="s">
        <v>438</v>
      </c>
      <c r="Y90" s="151">
        <v>0</v>
      </c>
      <c r="Z90" s="190">
        <v>0.2</v>
      </c>
      <c r="AA90" s="186" t="s">
        <v>439</v>
      </c>
      <c r="AB90" s="187">
        <v>44200</v>
      </c>
      <c r="AC90" s="187">
        <v>44561</v>
      </c>
      <c r="AD90" s="186" t="s">
        <v>433</v>
      </c>
      <c r="AE90" s="186" t="s">
        <v>437</v>
      </c>
      <c r="AF90" s="186"/>
      <c r="AG90" s="186"/>
      <c r="AH90" s="186"/>
      <c r="AI90" s="186"/>
      <c r="AJ90" s="186"/>
      <c r="AK90" s="186"/>
      <c r="AL90" s="186"/>
      <c r="AM90" s="186"/>
      <c r="AN90" s="186"/>
      <c r="AO90" s="186"/>
      <c r="AP90" s="186"/>
      <c r="AQ90" s="186"/>
      <c r="AR90" s="186"/>
      <c r="AS90" s="186"/>
      <c r="AT90" s="186"/>
      <c r="AU90" s="186"/>
      <c r="AV90" s="186"/>
      <c r="AW90" s="186"/>
      <c r="AX90" s="186"/>
      <c r="AY90" s="186" t="s">
        <v>100</v>
      </c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107"/>
      <c r="BK90" s="186"/>
      <c r="BL90" s="107"/>
      <c r="BM90" s="107"/>
      <c r="BN90" s="107"/>
      <c r="BO90" s="107"/>
      <c r="BP90" s="107"/>
      <c r="BQ90" s="107"/>
      <c r="BR90" s="107"/>
      <c r="BS90" s="107"/>
      <c r="BT90" s="107"/>
      <c r="BU90" s="169"/>
      <c r="BV90" s="173"/>
      <c r="BW90" s="57"/>
    </row>
    <row r="91" spans="1:75" s="59" customFormat="1" ht="58.5" customHeight="1" x14ac:dyDescent="0.25">
      <c r="A91" s="353"/>
      <c r="B91" s="473"/>
      <c r="C91" s="470">
        <f>D91*40%</f>
        <v>1.2E-2</v>
      </c>
      <c r="D91" s="470">
        <v>0.03</v>
      </c>
      <c r="E91" s="467" t="s">
        <v>653</v>
      </c>
      <c r="F91" s="321"/>
      <c r="G91" s="321"/>
      <c r="H91" s="451" t="s">
        <v>242</v>
      </c>
      <c r="I91" s="451" t="s">
        <v>611</v>
      </c>
      <c r="J91" s="451" t="s">
        <v>784</v>
      </c>
      <c r="K91" s="451" t="s">
        <v>440</v>
      </c>
      <c r="L91" s="451" t="s">
        <v>428</v>
      </c>
      <c r="M91" s="453" t="s">
        <v>612</v>
      </c>
      <c r="N91" s="451" t="s">
        <v>613</v>
      </c>
      <c r="O91" s="451" t="s">
        <v>116</v>
      </c>
      <c r="P91" s="454">
        <v>0</v>
      </c>
      <c r="Q91" s="454">
        <v>1</v>
      </c>
      <c r="R91" s="454">
        <v>0.3</v>
      </c>
      <c r="S91" s="456">
        <v>0.5</v>
      </c>
      <c r="T91" s="454">
        <v>0.7</v>
      </c>
      <c r="U91" s="454">
        <v>1</v>
      </c>
      <c r="V91" s="454">
        <v>1</v>
      </c>
      <c r="W91" s="315">
        <v>0</v>
      </c>
      <c r="X91" s="186" t="s">
        <v>614</v>
      </c>
      <c r="Y91" s="151">
        <v>0</v>
      </c>
      <c r="Z91" s="102">
        <v>0.3</v>
      </c>
      <c r="AA91" s="104" t="s">
        <v>472</v>
      </c>
      <c r="AB91" s="198">
        <v>44197</v>
      </c>
      <c r="AC91" s="198">
        <v>44255</v>
      </c>
      <c r="AD91" s="104" t="s">
        <v>475</v>
      </c>
      <c r="AE91" s="150" t="s">
        <v>474</v>
      </c>
      <c r="AF91" s="199" t="s">
        <v>100</v>
      </c>
      <c r="AG91" s="199" t="s">
        <v>100</v>
      </c>
      <c r="AH91" s="199" t="s">
        <v>100</v>
      </c>
      <c r="AI91" s="199" t="s">
        <v>100</v>
      </c>
      <c r="AJ91" s="199"/>
      <c r="AK91" s="199" t="s">
        <v>100</v>
      </c>
      <c r="AL91" s="199"/>
      <c r="AM91" s="199" t="s">
        <v>100</v>
      </c>
      <c r="AN91" s="199" t="s">
        <v>100</v>
      </c>
      <c r="AO91" s="199"/>
      <c r="AP91" s="199"/>
      <c r="AQ91" s="199"/>
      <c r="AR91" s="199"/>
      <c r="AS91" s="199"/>
      <c r="AT91" s="199"/>
      <c r="AU91" s="199"/>
      <c r="AV91" s="199"/>
      <c r="AW91" s="199"/>
      <c r="AX91" s="199"/>
      <c r="AY91" s="199"/>
      <c r="AZ91" s="199"/>
      <c r="BA91" s="107"/>
      <c r="BB91" s="107"/>
      <c r="BC91" s="107"/>
      <c r="BD91" s="107"/>
      <c r="BE91" s="107"/>
      <c r="BF91" s="107"/>
      <c r="BG91" s="107"/>
      <c r="BH91" s="107"/>
      <c r="BI91" s="107"/>
      <c r="BJ91" s="107"/>
      <c r="BK91" s="107"/>
      <c r="BL91" s="107"/>
      <c r="BM91" s="107"/>
      <c r="BN91" s="107"/>
      <c r="BO91" s="107"/>
      <c r="BP91" s="107"/>
      <c r="BQ91" s="107"/>
      <c r="BR91" s="107"/>
      <c r="BS91" s="107"/>
      <c r="BT91" s="107"/>
      <c r="BU91" s="99"/>
      <c r="BV91" s="99"/>
      <c r="BW91" s="170"/>
    </row>
    <row r="92" spans="1:75" s="99" customFormat="1" ht="58.5" customHeight="1" x14ac:dyDescent="0.25">
      <c r="A92" s="353"/>
      <c r="B92" s="473"/>
      <c r="C92" s="470"/>
      <c r="D92" s="470"/>
      <c r="E92" s="467"/>
      <c r="F92" s="321"/>
      <c r="G92" s="321"/>
      <c r="H92" s="451"/>
      <c r="I92" s="451"/>
      <c r="J92" s="451"/>
      <c r="K92" s="451"/>
      <c r="L92" s="451"/>
      <c r="M92" s="453"/>
      <c r="N92" s="451"/>
      <c r="O92" s="451"/>
      <c r="P92" s="454"/>
      <c r="Q92" s="454"/>
      <c r="R92" s="454"/>
      <c r="S92" s="456"/>
      <c r="T92" s="454"/>
      <c r="U92" s="454"/>
      <c r="V92" s="454"/>
      <c r="W92" s="315"/>
      <c r="X92" s="186" t="s">
        <v>615</v>
      </c>
      <c r="Y92" s="151">
        <v>0</v>
      </c>
      <c r="Z92" s="102">
        <v>0.5</v>
      </c>
      <c r="AA92" s="104" t="s">
        <v>616</v>
      </c>
      <c r="AB92" s="198">
        <v>44197</v>
      </c>
      <c r="AC92" s="198">
        <v>44561</v>
      </c>
      <c r="AD92" s="104" t="s">
        <v>475</v>
      </c>
      <c r="AE92" s="150" t="s">
        <v>474</v>
      </c>
      <c r="AF92" s="199" t="s">
        <v>100</v>
      </c>
      <c r="AG92" s="199" t="s">
        <v>100</v>
      </c>
      <c r="AH92" s="199" t="s">
        <v>100</v>
      </c>
      <c r="AI92" s="199" t="s">
        <v>100</v>
      </c>
      <c r="AJ92" s="199"/>
      <c r="AK92" s="199" t="s">
        <v>100</v>
      </c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</row>
    <row r="93" spans="1:75" s="99" customFormat="1" ht="58.5" customHeight="1" x14ac:dyDescent="0.25">
      <c r="A93" s="353"/>
      <c r="B93" s="473"/>
      <c r="C93" s="470"/>
      <c r="D93" s="470"/>
      <c r="E93" s="467"/>
      <c r="F93" s="321"/>
      <c r="G93" s="321"/>
      <c r="H93" s="451"/>
      <c r="I93" s="451"/>
      <c r="J93" s="451"/>
      <c r="K93" s="451"/>
      <c r="L93" s="451"/>
      <c r="M93" s="453"/>
      <c r="N93" s="451"/>
      <c r="O93" s="451"/>
      <c r="P93" s="454"/>
      <c r="Q93" s="454"/>
      <c r="R93" s="454"/>
      <c r="S93" s="456"/>
      <c r="T93" s="454"/>
      <c r="U93" s="454"/>
      <c r="V93" s="454"/>
      <c r="W93" s="315"/>
      <c r="X93" s="186" t="s">
        <v>617</v>
      </c>
      <c r="Y93" s="151">
        <v>0</v>
      </c>
      <c r="Z93" s="102">
        <v>0.2</v>
      </c>
      <c r="AA93" s="104" t="s">
        <v>618</v>
      </c>
      <c r="AB93" s="198">
        <v>44287</v>
      </c>
      <c r="AC93" s="198">
        <v>44561</v>
      </c>
      <c r="AD93" s="104" t="s">
        <v>475</v>
      </c>
      <c r="AE93" s="150" t="s">
        <v>474</v>
      </c>
      <c r="AF93" s="199" t="s">
        <v>100</v>
      </c>
      <c r="AG93" s="199" t="s">
        <v>100</v>
      </c>
      <c r="AH93" s="199" t="s">
        <v>100</v>
      </c>
      <c r="AI93" s="199" t="s">
        <v>100</v>
      </c>
      <c r="AJ93" s="199"/>
      <c r="AK93" s="199" t="s">
        <v>100</v>
      </c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</row>
    <row r="94" spans="1:75" s="36" customFormat="1" ht="58.5" customHeight="1" x14ac:dyDescent="0.25">
      <c r="A94" s="353"/>
      <c r="B94" s="473"/>
      <c r="C94" s="472">
        <f>D94*40%</f>
        <v>1.2E-2</v>
      </c>
      <c r="D94" s="472">
        <v>0.03</v>
      </c>
      <c r="E94" s="469" t="s">
        <v>654</v>
      </c>
      <c r="F94" s="321"/>
      <c r="G94" s="321"/>
      <c r="H94" s="451" t="s">
        <v>242</v>
      </c>
      <c r="I94" s="455" t="s">
        <v>619</v>
      </c>
      <c r="J94" s="455" t="s">
        <v>785</v>
      </c>
      <c r="K94" s="455" t="s">
        <v>292</v>
      </c>
      <c r="L94" s="455" t="s">
        <v>510</v>
      </c>
      <c r="M94" s="455" t="s">
        <v>620</v>
      </c>
      <c r="N94" s="455" t="s">
        <v>621</v>
      </c>
      <c r="O94" s="466" t="s">
        <v>116</v>
      </c>
      <c r="P94" s="463">
        <v>1</v>
      </c>
      <c r="Q94" s="463">
        <v>1</v>
      </c>
      <c r="R94" s="464">
        <v>0.09</v>
      </c>
      <c r="S94" s="465" t="s">
        <v>622</v>
      </c>
      <c r="T94" s="461">
        <v>86.5</v>
      </c>
      <c r="U94" s="463">
        <v>1</v>
      </c>
      <c r="V94" s="463">
        <v>1</v>
      </c>
      <c r="W94" s="462">
        <v>0</v>
      </c>
      <c r="X94" s="72" t="s">
        <v>481</v>
      </c>
      <c r="Y94" s="72">
        <v>0</v>
      </c>
      <c r="Z94" s="201">
        <v>0.5</v>
      </c>
      <c r="AA94" s="72" t="s">
        <v>623</v>
      </c>
      <c r="AB94" s="202">
        <v>44228</v>
      </c>
      <c r="AC94" s="202">
        <v>44561</v>
      </c>
      <c r="AD94" s="203" t="s">
        <v>624</v>
      </c>
      <c r="AE94" s="203" t="s">
        <v>625</v>
      </c>
      <c r="AF94" s="72"/>
      <c r="AG94" s="72"/>
      <c r="AH94" s="72"/>
      <c r="AI94" s="72"/>
      <c r="AJ94" s="72"/>
      <c r="AK94" s="72"/>
      <c r="AL94" s="72"/>
      <c r="AM94" s="72"/>
      <c r="AN94" s="72"/>
      <c r="AO94" s="72" t="s">
        <v>100</v>
      </c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204"/>
      <c r="BA94" s="72" t="s">
        <v>100</v>
      </c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1"/>
      <c r="BV94" s="1"/>
      <c r="BW94" s="171"/>
    </row>
    <row r="95" spans="1:75" s="36" customFormat="1" ht="58.5" customHeight="1" x14ac:dyDescent="0.25">
      <c r="A95" s="353"/>
      <c r="B95" s="473"/>
      <c r="C95" s="472"/>
      <c r="D95" s="472"/>
      <c r="E95" s="469"/>
      <c r="F95" s="321"/>
      <c r="G95" s="321"/>
      <c r="H95" s="451"/>
      <c r="I95" s="455"/>
      <c r="J95" s="455"/>
      <c r="K95" s="455"/>
      <c r="L95" s="455"/>
      <c r="M95" s="455"/>
      <c r="N95" s="455"/>
      <c r="O95" s="466"/>
      <c r="P95" s="463"/>
      <c r="Q95" s="463"/>
      <c r="R95" s="464"/>
      <c r="S95" s="465"/>
      <c r="T95" s="461"/>
      <c r="U95" s="463"/>
      <c r="V95" s="463"/>
      <c r="W95" s="462"/>
      <c r="X95" s="466" t="s">
        <v>485</v>
      </c>
      <c r="Y95" s="466">
        <v>0</v>
      </c>
      <c r="Z95" s="463">
        <v>0.5</v>
      </c>
      <c r="AA95" s="466" t="s">
        <v>623</v>
      </c>
      <c r="AB95" s="460">
        <v>44378</v>
      </c>
      <c r="AC95" s="460">
        <v>44484</v>
      </c>
      <c r="AD95" s="461" t="s">
        <v>624</v>
      </c>
      <c r="AE95" s="461" t="s">
        <v>626</v>
      </c>
      <c r="AF95" s="466"/>
      <c r="AG95" s="466"/>
      <c r="AH95" s="466"/>
      <c r="AI95" s="466"/>
      <c r="AJ95" s="466"/>
      <c r="AK95" s="466"/>
      <c r="AL95" s="466"/>
      <c r="AM95" s="466"/>
      <c r="AN95" s="466"/>
      <c r="AO95" s="466" t="s">
        <v>100</v>
      </c>
      <c r="AP95" s="466"/>
      <c r="AQ95" s="466"/>
      <c r="AR95" s="466"/>
      <c r="AS95" s="466"/>
      <c r="AT95" s="466"/>
      <c r="AU95" s="466"/>
      <c r="AV95" s="466"/>
      <c r="AW95" s="466"/>
      <c r="AX95" s="466"/>
      <c r="AY95" s="466"/>
      <c r="AZ95" s="466"/>
      <c r="BA95" s="466" t="s">
        <v>100</v>
      </c>
      <c r="BB95" s="466"/>
      <c r="BC95" s="466"/>
      <c r="BD95" s="466"/>
      <c r="BE95" s="466"/>
      <c r="BF95" s="466"/>
      <c r="BG95" s="466"/>
      <c r="BH95" s="466"/>
      <c r="BI95" s="466"/>
      <c r="BJ95" s="466"/>
      <c r="BK95" s="466"/>
      <c r="BL95" s="466"/>
      <c r="BM95" s="466"/>
      <c r="BN95" s="466"/>
      <c r="BO95" s="466"/>
      <c r="BP95" s="466"/>
      <c r="BQ95" s="466"/>
      <c r="BR95" s="466"/>
      <c r="BS95" s="466"/>
      <c r="BT95" s="466"/>
      <c r="BU95" s="1"/>
      <c r="BV95" s="1"/>
      <c r="BW95" s="171"/>
    </row>
    <row r="96" spans="1:75" s="36" customFormat="1" ht="58.5" customHeight="1" x14ac:dyDescent="0.25">
      <c r="A96" s="353"/>
      <c r="B96" s="473"/>
      <c r="C96" s="472"/>
      <c r="D96" s="472"/>
      <c r="E96" s="469"/>
      <c r="F96" s="321"/>
      <c r="G96" s="321"/>
      <c r="H96" s="451"/>
      <c r="I96" s="455"/>
      <c r="J96" s="455"/>
      <c r="K96" s="455"/>
      <c r="L96" s="455"/>
      <c r="M96" s="455"/>
      <c r="N96" s="455"/>
      <c r="O96" s="466"/>
      <c r="P96" s="463"/>
      <c r="Q96" s="463"/>
      <c r="R96" s="464"/>
      <c r="S96" s="465"/>
      <c r="T96" s="461"/>
      <c r="U96" s="463"/>
      <c r="V96" s="463"/>
      <c r="W96" s="462"/>
      <c r="X96" s="466"/>
      <c r="Y96" s="466"/>
      <c r="Z96" s="463"/>
      <c r="AA96" s="466"/>
      <c r="AB96" s="460"/>
      <c r="AC96" s="460"/>
      <c r="AD96" s="461"/>
      <c r="AE96" s="461"/>
      <c r="AF96" s="466"/>
      <c r="AG96" s="466"/>
      <c r="AH96" s="466"/>
      <c r="AI96" s="466"/>
      <c r="AJ96" s="466"/>
      <c r="AK96" s="466"/>
      <c r="AL96" s="466"/>
      <c r="AM96" s="466"/>
      <c r="AN96" s="466"/>
      <c r="AO96" s="466" t="s">
        <v>100</v>
      </c>
      <c r="AP96" s="466"/>
      <c r="AQ96" s="466"/>
      <c r="AR96" s="466"/>
      <c r="AS96" s="466"/>
      <c r="AT96" s="466"/>
      <c r="AU96" s="466"/>
      <c r="AV96" s="466"/>
      <c r="AW96" s="466"/>
      <c r="AX96" s="466"/>
      <c r="AY96" s="466"/>
      <c r="AZ96" s="466"/>
      <c r="BA96" s="466"/>
      <c r="BB96" s="466"/>
      <c r="BC96" s="466"/>
      <c r="BD96" s="466"/>
      <c r="BE96" s="466"/>
      <c r="BF96" s="466"/>
      <c r="BG96" s="466"/>
      <c r="BH96" s="466"/>
      <c r="BI96" s="466"/>
      <c r="BJ96" s="466"/>
      <c r="BK96" s="466"/>
      <c r="BL96" s="466"/>
      <c r="BM96" s="466"/>
      <c r="BN96" s="466"/>
      <c r="BO96" s="466"/>
      <c r="BP96" s="466"/>
      <c r="BQ96" s="466"/>
      <c r="BR96" s="466"/>
      <c r="BS96" s="466"/>
      <c r="BT96" s="466"/>
      <c r="BU96" s="1"/>
      <c r="BV96" s="1"/>
      <c r="BW96" s="171"/>
    </row>
    <row r="97" spans="1:75" ht="88.5" hidden="1" customHeight="1" x14ac:dyDescent="0.25">
      <c r="A97" s="175"/>
      <c r="B97" s="185"/>
      <c r="C97" s="176"/>
      <c r="D97" s="177"/>
      <c r="E97" s="178"/>
      <c r="F97" s="184"/>
      <c r="G97" s="184"/>
      <c r="H97" s="173"/>
      <c r="I97" s="179"/>
      <c r="J97" s="173"/>
      <c r="K97" s="180"/>
      <c r="L97" s="180"/>
      <c r="M97" s="180"/>
      <c r="N97" s="181"/>
      <c r="O97" s="181"/>
      <c r="P97" s="127"/>
      <c r="Q97" s="180"/>
      <c r="R97" s="180"/>
      <c r="S97" s="269"/>
      <c r="T97" s="180"/>
      <c r="U97" s="180"/>
      <c r="V97" s="180"/>
      <c r="W97" s="127"/>
      <c r="X97" s="180"/>
      <c r="Y97" s="180"/>
      <c r="Z97" s="180"/>
      <c r="AA97" s="180"/>
      <c r="AB97" s="180"/>
      <c r="AC97" s="180"/>
      <c r="AD97" s="180"/>
      <c r="AE97" s="127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74"/>
      <c r="BA97" s="174"/>
      <c r="BB97" s="174"/>
      <c r="BC97" s="174"/>
      <c r="BD97" s="174"/>
      <c r="BE97" s="174"/>
      <c r="BF97" s="174"/>
      <c r="BG97" s="174"/>
      <c r="BH97" s="174"/>
      <c r="BI97" s="174"/>
      <c r="BJ97" s="174"/>
      <c r="BK97" s="174"/>
      <c r="BL97" s="174"/>
      <c r="BM97" s="174"/>
      <c r="BN97" s="174"/>
      <c r="BO97" s="174"/>
      <c r="BP97" s="174"/>
      <c r="BQ97" s="174"/>
      <c r="BR97" s="174"/>
      <c r="BS97" s="174"/>
      <c r="BT97" s="174"/>
      <c r="BU97" s="1"/>
      <c r="BV97" s="1"/>
      <c r="BW97" s="2"/>
    </row>
    <row r="98" spans="1:75" ht="48" customHeight="1" x14ac:dyDescent="0.25">
      <c r="A98" s="182"/>
      <c r="B98" s="182"/>
      <c r="C98" s="208"/>
      <c r="D98" s="208"/>
      <c r="E98" s="183"/>
      <c r="F98" s="182"/>
      <c r="G98" s="182"/>
      <c r="H98" s="128"/>
      <c r="I98" s="180"/>
      <c r="J98" s="181"/>
      <c r="K98" s="180"/>
      <c r="L98" s="180"/>
      <c r="M98" s="180"/>
      <c r="N98" s="181"/>
      <c r="O98" s="181"/>
      <c r="P98" s="127"/>
      <c r="Q98" s="180"/>
      <c r="R98" s="180"/>
      <c r="S98" s="269"/>
      <c r="T98" s="180"/>
      <c r="U98" s="180"/>
      <c r="V98" s="180"/>
      <c r="W98" s="127"/>
      <c r="X98" s="180"/>
      <c r="Y98" s="180"/>
      <c r="Z98" s="180"/>
      <c r="AA98" s="180"/>
      <c r="AB98" s="180"/>
      <c r="AC98" s="180"/>
      <c r="AD98" s="180"/>
      <c r="AE98" s="127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74"/>
      <c r="BA98" s="174"/>
      <c r="BB98" s="174"/>
      <c r="BC98" s="174"/>
      <c r="BD98" s="174"/>
      <c r="BE98" s="174"/>
      <c r="BF98" s="174"/>
      <c r="BG98" s="174"/>
      <c r="BH98" s="174"/>
      <c r="BI98" s="174"/>
      <c r="BJ98" s="174"/>
      <c r="BK98" s="174"/>
      <c r="BL98" s="174"/>
      <c r="BM98" s="174"/>
      <c r="BN98" s="174"/>
      <c r="BO98" s="174"/>
      <c r="BP98" s="174"/>
      <c r="BQ98" s="174"/>
      <c r="BR98" s="174"/>
      <c r="BS98" s="174"/>
      <c r="BT98" s="174"/>
      <c r="BU98" s="1"/>
      <c r="BV98" s="1"/>
      <c r="BW98" s="2"/>
    </row>
    <row r="99" spans="1:75" ht="48" customHeight="1" x14ac:dyDescent="0.25">
      <c r="A99" s="182"/>
      <c r="B99" s="182"/>
      <c r="C99" s="208">
        <f>SUM(C7:C35)</f>
        <v>0.3</v>
      </c>
      <c r="D99" s="208">
        <f>SUM(D7:D35)</f>
        <v>0.99999999999999989</v>
      </c>
      <c r="E99" s="183"/>
      <c r="F99" s="182"/>
      <c r="G99" s="182"/>
      <c r="H99" s="128"/>
      <c r="I99" s="180"/>
      <c r="J99" s="181"/>
      <c r="K99" s="180"/>
      <c r="L99" s="180"/>
      <c r="M99" s="180"/>
      <c r="N99" s="181"/>
      <c r="O99" s="181"/>
      <c r="P99" s="127"/>
      <c r="Q99" s="180"/>
      <c r="R99" s="180"/>
      <c r="S99" s="269"/>
      <c r="T99" s="180"/>
      <c r="U99" s="180"/>
      <c r="V99" s="180"/>
      <c r="W99" s="127"/>
      <c r="X99" s="180"/>
      <c r="Y99" s="180"/>
      <c r="Z99" s="180"/>
      <c r="AA99" s="180"/>
      <c r="AB99" s="180"/>
      <c r="AC99" s="180"/>
      <c r="AD99" s="180"/>
      <c r="AE99" s="127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74"/>
      <c r="BA99" s="174"/>
      <c r="BB99" s="174"/>
      <c r="BC99" s="174"/>
      <c r="BD99" s="174"/>
      <c r="BE99" s="174"/>
      <c r="BF99" s="174"/>
      <c r="BG99" s="174"/>
      <c r="BH99" s="174"/>
      <c r="BI99" s="174"/>
      <c r="BJ99" s="174"/>
      <c r="BK99" s="174"/>
      <c r="BL99" s="174"/>
      <c r="BM99" s="174"/>
      <c r="BN99" s="174"/>
      <c r="BO99" s="174"/>
      <c r="BP99" s="174"/>
      <c r="BQ99" s="174"/>
      <c r="BR99" s="174"/>
      <c r="BS99" s="174"/>
      <c r="BT99" s="174"/>
      <c r="BU99" s="1"/>
      <c r="BV99" s="1"/>
      <c r="BW99" s="2"/>
    </row>
    <row r="100" spans="1:75" ht="48" customHeight="1" x14ac:dyDescent="0.25">
      <c r="A100" s="182"/>
      <c r="B100" s="182"/>
      <c r="C100" s="182"/>
      <c r="D100" s="182"/>
      <c r="E100" s="183"/>
      <c r="F100" s="182"/>
      <c r="G100" s="182"/>
      <c r="H100" s="128"/>
      <c r="I100" s="180"/>
      <c r="J100" s="181"/>
      <c r="K100" s="180"/>
      <c r="L100" s="180"/>
      <c r="M100" s="180"/>
      <c r="N100" s="181"/>
      <c r="O100" s="181"/>
      <c r="P100" s="127"/>
      <c r="Q100" s="180"/>
      <c r="R100" s="180"/>
      <c r="S100" s="269"/>
      <c r="T100" s="180"/>
      <c r="U100" s="180"/>
      <c r="V100" s="180"/>
      <c r="W100" s="127"/>
      <c r="X100" s="180"/>
      <c r="Y100" s="180"/>
      <c r="Z100" s="180"/>
      <c r="AA100" s="180"/>
      <c r="AB100" s="180"/>
      <c r="AC100" s="180"/>
      <c r="AD100" s="180"/>
      <c r="AE100" s="127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74"/>
      <c r="BA100" s="174"/>
      <c r="BB100" s="174"/>
      <c r="BC100" s="174"/>
      <c r="BD100" s="174"/>
      <c r="BE100" s="174"/>
      <c r="BF100" s="174"/>
      <c r="BG100" s="174"/>
      <c r="BH100" s="174"/>
      <c r="BI100" s="174"/>
      <c r="BJ100" s="174"/>
      <c r="BK100" s="174"/>
      <c r="BL100" s="174"/>
      <c r="BM100" s="174"/>
      <c r="BN100" s="174"/>
      <c r="BO100" s="174"/>
      <c r="BP100" s="174"/>
      <c r="BQ100" s="174"/>
      <c r="BR100" s="174"/>
      <c r="BS100" s="174"/>
      <c r="BT100" s="174"/>
      <c r="BU100" s="1"/>
      <c r="BV100" s="1"/>
      <c r="BW100" s="2"/>
    </row>
    <row r="101" spans="1:75" ht="48" customHeight="1" x14ac:dyDescent="0.25">
      <c r="A101" s="182"/>
      <c r="B101" s="182"/>
      <c r="C101" s="182"/>
      <c r="D101" s="182"/>
      <c r="E101" s="183"/>
      <c r="F101" s="182"/>
      <c r="G101" s="182"/>
      <c r="H101" s="128"/>
      <c r="I101" s="180"/>
      <c r="J101" s="181"/>
      <c r="K101" s="180"/>
      <c r="L101" s="180"/>
      <c r="M101" s="180"/>
      <c r="N101" s="181"/>
      <c r="O101" s="181"/>
      <c r="P101" s="127"/>
      <c r="Q101" s="180"/>
      <c r="R101" s="180"/>
      <c r="S101" s="269"/>
      <c r="T101" s="180"/>
      <c r="U101" s="180"/>
      <c r="V101" s="180"/>
      <c r="W101" s="127"/>
      <c r="X101" s="180"/>
      <c r="Y101" s="180"/>
      <c r="Z101" s="180"/>
      <c r="AA101" s="180"/>
      <c r="AB101" s="180"/>
      <c r="AC101" s="180"/>
      <c r="AD101" s="180"/>
      <c r="AE101" s="127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74"/>
      <c r="BA101" s="174"/>
      <c r="BB101" s="174"/>
      <c r="BC101" s="174"/>
      <c r="BD101" s="174"/>
      <c r="BE101" s="174"/>
      <c r="BF101" s="174"/>
      <c r="BG101" s="174"/>
      <c r="BH101" s="174"/>
      <c r="BI101" s="174"/>
      <c r="BJ101" s="174"/>
      <c r="BK101" s="174"/>
      <c r="BL101" s="174"/>
      <c r="BM101" s="174"/>
      <c r="BN101" s="174"/>
      <c r="BO101" s="174"/>
      <c r="BP101" s="174"/>
      <c r="BQ101" s="174"/>
      <c r="BR101" s="174"/>
      <c r="BS101" s="174"/>
      <c r="BT101" s="174"/>
      <c r="BU101" s="1"/>
      <c r="BV101" s="1"/>
      <c r="BW101" s="2"/>
    </row>
    <row r="102" spans="1:75" ht="48" customHeight="1" x14ac:dyDescent="0.25">
      <c r="A102" s="182"/>
      <c r="B102" s="182"/>
      <c r="C102" s="182"/>
      <c r="D102" s="182"/>
      <c r="E102" s="183"/>
      <c r="F102" s="182"/>
      <c r="G102" s="182"/>
      <c r="H102" s="128"/>
      <c r="I102" s="180"/>
      <c r="J102" s="181"/>
      <c r="K102" s="180"/>
      <c r="L102" s="180"/>
      <c r="M102" s="180"/>
      <c r="N102" s="181"/>
      <c r="O102" s="181"/>
      <c r="P102" s="127"/>
      <c r="Q102" s="180"/>
      <c r="R102" s="180"/>
      <c r="S102" s="269"/>
      <c r="T102" s="180"/>
      <c r="U102" s="180"/>
      <c r="V102" s="180"/>
      <c r="W102" s="127"/>
      <c r="X102" s="180"/>
      <c r="Y102" s="180"/>
      <c r="Z102" s="180"/>
      <c r="AA102" s="180"/>
      <c r="AB102" s="180"/>
      <c r="AC102" s="180"/>
      <c r="AD102" s="180"/>
      <c r="AE102" s="127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74"/>
      <c r="BA102" s="174"/>
      <c r="BB102" s="174"/>
      <c r="BC102" s="174"/>
      <c r="BD102" s="174"/>
      <c r="BE102" s="174"/>
      <c r="BF102" s="174"/>
      <c r="BG102" s="174"/>
      <c r="BH102" s="174"/>
      <c r="BI102" s="174"/>
      <c r="BJ102" s="174"/>
      <c r="BK102" s="174"/>
      <c r="BL102" s="174"/>
      <c r="BM102" s="174"/>
      <c r="BN102" s="174"/>
      <c r="BO102" s="174"/>
      <c r="BP102" s="174"/>
      <c r="BQ102" s="174"/>
      <c r="BR102" s="174"/>
      <c r="BS102" s="174"/>
      <c r="BT102" s="174"/>
      <c r="BU102" s="1"/>
      <c r="BV102" s="1"/>
      <c r="BW102" s="2"/>
    </row>
    <row r="103" spans="1:75" ht="48" customHeight="1" x14ac:dyDescent="0.25">
      <c r="A103" s="182"/>
      <c r="B103" s="182"/>
      <c r="C103" s="182"/>
      <c r="D103" s="182"/>
      <c r="E103" s="183"/>
      <c r="F103" s="182"/>
      <c r="G103" s="182"/>
      <c r="H103" s="128"/>
      <c r="I103" s="180"/>
      <c r="J103" s="181"/>
      <c r="K103" s="180"/>
      <c r="L103" s="180"/>
      <c r="M103" s="180"/>
      <c r="N103" s="181"/>
      <c r="O103" s="181"/>
      <c r="P103" s="127"/>
      <c r="Q103" s="180"/>
      <c r="R103" s="180"/>
      <c r="S103" s="269"/>
      <c r="T103" s="180"/>
      <c r="U103" s="180"/>
      <c r="V103" s="180"/>
      <c r="W103" s="127"/>
      <c r="X103" s="180"/>
      <c r="Y103" s="180"/>
      <c r="Z103" s="180"/>
      <c r="AA103" s="180"/>
      <c r="AB103" s="180"/>
      <c r="AC103" s="180"/>
      <c r="AD103" s="180"/>
      <c r="AE103" s="127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8"/>
      <c r="AY103" s="128"/>
      <c r="AZ103" s="174"/>
      <c r="BA103" s="174"/>
      <c r="BB103" s="174"/>
      <c r="BC103" s="174"/>
      <c r="BD103" s="174"/>
      <c r="BE103" s="174"/>
      <c r="BF103" s="174"/>
      <c r="BG103" s="174"/>
      <c r="BH103" s="174"/>
      <c r="BI103" s="174"/>
      <c r="BJ103" s="174"/>
      <c r="BK103" s="174"/>
      <c r="BL103" s="174"/>
      <c r="BM103" s="174"/>
      <c r="BN103" s="174"/>
      <c r="BO103" s="174"/>
      <c r="BP103" s="174"/>
      <c r="BQ103" s="174"/>
      <c r="BR103" s="174"/>
      <c r="BS103" s="174"/>
      <c r="BT103" s="174"/>
      <c r="BU103" s="1"/>
      <c r="BV103" s="1"/>
      <c r="BW103" s="2"/>
    </row>
    <row r="104" spans="1:75" ht="48" customHeight="1" x14ac:dyDescent="0.25">
      <c r="A104" s="182"/>
      <c r="B104" s="182"/>
      <c r="C104" s="182"/>
      <c r="D104" s="182"/>
      <c r="E104" s="183"/>
      <c r="F104" s="182"/>
      <c r="G104" s="182"/>
      <c r="H104" s="128"/>
      <c r="I104" s="180"/>
      <c r="J104" s="181"/>
      <c r="K104" s="180"/>
      <c r="L104" s="180"/>
      <c r="M104" s="180"/>
      <c r="N104" s="181"/>
      <c r="O104" s="181"/>
      <c r="P104" s="127"/>
      <c r="Q104" s="180"/>
      <c r="R104" s="180"/>
      <c r="S104" s="269"/>
      <c r="T104" s="180"/>
      <c r="U104" s="180"/>
      <c r="V104" s="180"/>
      <c r="W104" s="127"/>
      <c r="X104" s="180"/>
      <c r="Y104" s="180"/>
      <c r="Z104" s="180"/>
      <c r="AA104" s="180"/>
      <c r="AB104" s="180"/>
      <c r="AC104" s="180"/>
      <c r="AD104" s="180"/>
      <c r="AE104" s="127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74"/>
      <c r="BA104" s="174"/>
      <c r="BB104" s="174"/>
      <c r="BC104" s="174"/>
      <c r="BD104" s="174"/>
      <c r="BE104" s="174"/>
      <c r="BF104" s="174"/>
      <c r="BG104" s="174"/>
      <c r="BH104" s="174"/>
      <c r="BI104" s="174"/>
      <c r="BJ104" s="174"/>
      <c r="BK104" s="174"/>
      <c r="BL104" s="174"/>
      <c r="BM104" s="174"/>
      <c r="BN104" s="174"/>
      <c r="BO104" s="174"/>
      <c r="BP104" s="174"/>
      <c r="BQ104" s="174"/>
      <c r="BR104" s="174"/>
      <c r="BS104" s="174"/>
      <c r="BT104" s="174"/>
      <c r="BU104" s="1"/>
      <c r="BV104" s="1"/>
      <c r="BW104" s="2"/>
    </row>
    <row r="105" spans="1:75" s="38" customFormat="1" ht="48" customHeight="1" x14ac:dyDescent="0.25">
      <c r="A105" s="182"/>
      <c r="B105" s="182"/>
      <c r="C105" s="182"/>
      <c r="D105" s="182"/>
      <c r="E105" s="183"/>
      <c r="F105" s="182"/>
      <c r="G105" s="182"/>
      <c r="H105" s="128"/>
      <c r="I105" s="180"/>
      <c r="J105" s="181"/>
      <c r="K105" s="180"/>
      <c r="L105" s="180"/>
      <c r="M105" s="180"/>
      <c r="N105" s="181"/>
      <c r="O105" s="181"/>
      <c r="P105" s="127"/>
      <c r="Q105" s="180"/>
      <c r="R105" s="180"/>
      <c r="S105" s="257"/>
      <c r="T105" s="180"/>
      <c r="U105" s="180"/>
      <c r="V105" s="180"/>
      <c r="W105" s="127"/>
      <c r="X105" s="180"/>
      <c r="Y105" s="180"/>
      <c r="Z105" s="180"/>
      <c r="AA105" s="180"/>
      <c r="AB105" s="180"/>
      <c r="AC105" s="180"/>
      <c r="AD105" s="180"/>
      <c r="AE105" s="127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74"/>
      <c r="BA105" s="174"/>
      <c r="BB105" s="174"/>
      <c r="BC105" s="174"/>
      <c r="BD105" s="174"/>
      <c r="BE105" s="174"/>
      <c r="BF105" s="174"/>
      <c r="BG105" s="174"/>
      <c r="BH105" s="174"/>
      <c r="BI105" s="174"/>
      <c r="BJ105" s="174"/>
      <c r="BK105" s="174"/>
      <c r="BL105" s="174"/>
      <c r="BM105" s="174"/>
      <c r="BN105" s="174"/>
      <c r="BO105" s="174"/>
      <c r="BP105" s="174"/>
      <c r="BQ105" s="174"/>
      <c r="BR105" s="174"/>
      <c r="BS105" s="174"/>
      <c r="BT105" s="174"/>
      <c r="BU105" s="1"/>
      <c r="BV105" s="1"/>
      <c r="BW105" s="172"/>
    </row>
    <row r="106" spans="1:75" s="38" customFormat="1" ht="48" customHeight="1" x14ac:dyDescent="0.25">
      <c r="A106" s="182"/>
      <c r="B106" s="182"/>
      <c r="C106" s="182"/>
      <c r="D106" s="182"/>
      <c r="E106" s="183"/>
      <c r="F106" s="182"/>
      <c r="G106" s="182"/>
      <c r="H106" s="128"/>
      <c r="I106" s="180"/>
      <c r="J106" s="181"/>
      <c r="K106" s="180"/>
      <c r="L106" s="180"/>
      <c r="M106" s="180"/>
      <c r="N106" s="181"/>
      <c r="O106" s="181"/>
      <c r="P106" s="127"/>
      <c r="Q106" s="180"/>
      <c r="R106" s="180"/>
      <c r="S106" s="257"/>
      <c r="T106" s="180"/>
      <c r="U106" s="180"/>
      <c r="V106" s="180"/>
      <c r="W106" s="127"/>
      <c r="X106" s="180"/>
      <c r="Y106" s="180"/>
      <c r="Z106" s="180"/>
      <c r="AA106" s="180"/>
      <c r="AB106" s="180"/>
      <c r="AC106" s="180"/>
      <c r="AD106" s="180"/>
      <c r="AE106" s="127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74"/>
      <c r="BA106" s="174"/>
      <c r="BB106" s="174"/>
      <c r="BC106" s="174"/>
      <c r="BD106" s="174"/>
      <c r="BE106" s="174"/>
      <c r="BF106" s="174"/>
      <c r="BG106" s="174"/>
      <c r="BH106" s="174"/>
      <c r="BI106" s="174"/>
      <c r="BJ106" s="174"/>
      <c r="BK106" s="174"/>
      <c r="BL106" s="174"/>
      <c r="BM106" s="174"/>
      <c r="BN106" s="174"/>
      <c r="BO106" s="174"/>
      <c r="BP106" s="174"/>
      <c r="BQ106" s="174"/>
      <c r="BR106" s="174"/>
      <c r="BS106" s="174"/>
      <c r="BT106" s="174"/>
      <c r="BU106" s="1"/>
      <c r="BV106" s="1"/>
      <c r="BW106" s="172"/>
    </row>
    <row r="107" spans="1:75" s="38" customFormat="1" ht="48" customHeight="1" x14ac:dyDescent="0.25">
      <c r="A107" s="182"/>
      <c r="B107" s="182"/>
      <c r="C107" s="182"/>
      <c r="D107" s="182"/>
      <c r="E107" s="183"/>
      <c r="F107" s="182"/>
      <c r="G107" s="182"/>
      <c r="H107" s="128"/>
      <c r="I107" s="180"/>
      <c r="J107" s="181"/>
      <c r="K107" s="180"/>
      <c r="L107" s="180"/>
      <c r="M107" s="180"/>
      <c r="N107" s="181"/>
      <c r="O107" s="181"/>
      <c r="P107" s="127"/>
      <c r="Q107" s="180"/>
      <c r="R107" s="180"/>
      <c r="S107" s="257"/>
      <c r="T107" s="180"/>
      <c r="U107" s="180"/>
      <c r="V107" s="180"/>
      <c r="W107" s="127"/>
      <c r="X107" s="180"/>
      <c r="Y107" s="180"/>
      <c r="Z107" s="180"/>
      <c r="AA107" s="180"/>
      <c r="AB107" s="180"/>
      <c r="AC107" s="180"/>
      <c r="AD107" s="180"/>
      <c r="AE107" s="127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28"/>
      <c r="AZ107" s="174"/>
      <c r="BA107" s="174"/>
      <c r="BB107" s="174"/>
      <c r="BC107" s="174"/>
      <c r="BD107" s="174"/>
      <c r="BE107" s="174"/>
      <c r="BF107" s="174"/>
      <c r="BG107" s="174"/>
      <c r="BH107" s="174"/>
      <c r="BI107" s="174"/>
      <c r="BJ107" s="174"/>
      <c r="BK107" s="174"/>
      <c r="BL107" s="174"/>
      <c r="BM107" s="174"/>
      <c r="BN107" s="174"/>
      <c r="BO107" s="174"/>
      <c r="BP107" s="174"/>
      <c r="BQ107" s="174"/>
      <c r="BR107" s="174"/>
      <c r="BS107" s="174"/>
      <c r="BT107" s="174"/>
      <c r="BU107" s="1"/>
      <c r="BV107" s="1"/>
      <c r="BW107" s="172"/>
    </row>
    <row r="108" spans="1:75" s="38" customFormat="1" ht="48" customHeight="1" x14ac:dyDescent="0.25">
      <c r="A108" s="182"/>
      <c r="B108" s="182"/>
      <c r="C108" s="182"/>
      <c r="D108" s="182"/>
      <c r="E108" s="183"/>
      <c r="F108" s="182"/>
      <c r="G108" s="182"/>
      <c r="H108" s="128"/>
      <c r="I108" s="180"/>
      <c r="J108" s="181"/>
      <c r="K108" s="180"/>
      <c r="L108" s="180"/>
      <c r="M108" s="180"/>
      <c r="N108" s="181"/>
      <c r="O108" s="181"/>
      <c r="P108" s="127"/>
      <c r="Q108" s="180"/>
      <c r="R108" s="180"/>
      <c r="S108" s="257"/>
      <c r="T108" s="180"/>
      <c r="U108" s="180"/>
      <c r="V108" s="180"/>
      <c r="W108" s="127"/>
      <c r="X108" s="180"/>
      <c r="Y108" s="180"/>
      <c r="Z108" s="180"/>
      <c r="AA108" s="180"/>
      <c r="AB108" s="180"/>
      <c r="AC108" s="180"/>
      <c r="AD108" s="180"/>
      <c r="AE108" s="127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74"/>
      <c r="BA108" s="174"/>
      <c r="BB108" s="174"/>
      <c r="BC108" s="174"/>
      <c r="BD108" s="174"/>
      <c r="BE108" s="174"/>
      <c r="BF108" s="174"/>
      <c r="BG108" s="174"/>
      <c r="BH108" s="174"/>
      <c r="BI108" s="174"/>
      <c r="BJ108" s="174"/>
      <c r="BK108" s="174"/>
      <c r="BL108" s="174"/>
      <c r="BM108" s="174"/>
      <c r="BN108" s="174"/>
      <c r="BO108" s="174"/>
      <c r="BP108" s="174"/>
      <c r="BQ108" s="174"/>
      <c r="BR108" s="174"/>
      <c r="BS108" s="174"/>
      <c r="BT108" s="174"/>
      <c r="BU108" s="1"/>
      <c r="BV108" s="1"/>
      <c r="BW108" s="172"/>
    </row>
    <row r="109" spans="1:75" s="38" customFormat="1" ht="48" customHeight="1" x14ac:dyDescent="0.25">
      <c r="A109" s="182"/>
      <c r="B109" s="182"/>
      <c r="C109" s="182"/>
      <c r="D109" s="182"/>
      <c r="E109" s="183"/>
      <c r="F109" s="182"/>
      <c r="G109" s="182"/>
      <c r="H109" s="128"/>
      <c r="I109" s="180"/>
      <c r="J109" s="181"/>
      <c r="K109" s="180"/>
      <c r="L109" s="180"/>
      <c r="M109" s="180"/>
      <c r="N109" s="181"/>
      <c r="O109" s="181"/>
      <c r="P109" s="127"/>
      <c r="Q109" s="180"/>
      <c r="R109" s="180"/>
      <c r="S109" s="257"/>
      <c r="T109" s="180"/>
      <c r="U109" s="180"/>
      <c r="V109" s="180"/>
      <c r="W109" s="127"/>
      <c r="X109" s="180"/>
      <c r="Y109" s="180"/>
      <c r="Z109" s="180"/>
      <c r="AA109" s="180"/>
      <c r="AB109" s="180"/>
      <c r="AC109" s="180"/>
      <c r="AD109" s="180"/>
      <c r="AE109" s="127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  <c r="AW109" s="128"/>
      <c r="AX109" s="128"/>
      <c r="AY109" s="128"/>
      <c r="AZ109" s="174"/>
      <c r="BA109" s="174"/>
      <c r="BB109" s="174"/>
      <c r="BC109" s="174"/>
      <c r="BD109" s="174"/>
      <c r="BE109" s="174"/>
      <c r="BF109" s="174"/>
      <c r="BG109" s="174"/>
      <c r="BH109" s="174"/>
      <c r="BI109" s="174"/>
      <c r="BJ109" s="174"/>
      <c r="BK109" s="174"/>
      <c r="BL109" s="174"/>
      <c r="BM109" s="174"/>
      <c r="BN109" s="174"/>
      <c r="BO109" s="174"/>
      <c r="BP109" s="174"/>
      <c r="BQ109" s="174"/>
      <c r="BR109" s="174"/>
      <c r="BS109" s="174"/>
      <c r="BT109" s="174"/>
      <c r="BU109" s="1"/>
      <c r="BV109" s="1"/>
      <c r="BW109" s="172"/>
    </row>
    <row r="110" spans="1:75" s="38" customFormat="1" ht="48" customHeight="1" x14ac:dyDescent="0.25">
      <c r="A110" s="182"/>
      <c r="B110" s="182"/>
      <c r="C110" s="182"/>
      <c r="D110" s="182"/>
      <c r="E110" s="182"/>
      <c r="F110" s="182"/>
      <c r="G110" s="182"/>
      <c r="H110" s="128"/>
      <c r="I110" s="180"/>
      <c r="J110" s="181"/>
      <c r="K110" s="180"/>
      <c r="L110" s="180"/>
      <c r="M110" s="180"/>
      <c r="N110" s="181"/>
      <c r="O110" s="181"/>
      <c r="P110" s="127"/>
      <c r="Q110" s="180"/>
      <c r="R110" s="180"/>
      <c r="S110" s="257"/>
      <c r="T110" s="180"/>
      <c r="U110" s="180"/>
      <c r="V110" s="180"/>
      <c r="W110" s="127"/>
      <c r="X110" s="180"/>
      <c r="Y110" s="180"/>
      <c r="Z110" s="180"/>
      <c r="AA110" s="180"/>
      <c r="AB110" s="180"/>
      <c r="AC110" s="180"/>
      <c r="AD110" s="180"/>
      <c r="AE110" s="127"/>
      <c r="AF110" s="128"/>
      <c r="AG110" s="128"/>
      <c r="AH110" s="128"/>
      <c r="AI110" s="128"/>
      <c r="AJ110" s="128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128"/>
      <c r="AU110" s="128"/>
      <c r="AV110" s="128"/>
      <c r="AW110" s="128"/>
      <c r="AX110" s="128"/>
      <c r="AY110" s="128"/>
      <c r="AZ110" s="174"/>
      <c r="BA110" s="174"/>
      <c r="BB110" s="174"/>
      <c r="BC110" s="174"/>
      <c r="BD110" s="174"/>
      <c r="BE110" s="174"/>
      <c r="BF110" s="174"/>
      <c r="BG110" s="174"/>
      <c r="BH110" s="174"/>
      <c r="BI110" s="174"/>
      <c r="BJ110" s="174"/>
      <c r="BK110" s="174"/>
      <c r="BL110" s="174"/>
      <c r="BM110" s="174"/>
      <c r="BN110" s="174"/>
      <c r="BO110" s="174"/>
      <c r="BP110" s="174"/>
      <c r="BQ110" s="174"/>
      <c r="BR110" s="174"/>
      <c r="BS110" s="174"/>
      <c r="BT110" s="174"/>
      <c r="BU110" s="1"/>
      <c r="BV110" s="1"/>
      <c r="BW110" s="172"/>
    </row>
    <row r="111" spans="1:75" s="38" customFormat="1" ht="48" customHeight="1" x14ac:dyDescent="0.25">
      <c r="A111" s="182"/>
      <c r="B111" s="182"/>
      <c r="C111" s="182"/>
      <c r="D111" s="182"/>
      <c r="E111" s="182"/>
      <c r="F111" s="182"/>
      <c r="G111" s="182"/>
      <c r="H111" s="128"/>
      <c r="I111" s="180"/>
      <c r="J111" s="181"/>
      <c r="K111" s="180"/>
      <c r="L111" s="180"/>
      <c r="M111" s="180"/>
      <c r="N111" s="181"/>
      <c r="O111" s="181"/>
      <c r="P111" s="127"/>
      <c r="Q111" s="180"/>
      <c r="R111" s="180"/>
      <c r="S111" s="257"/>
      <c r="T111" s="180"/>
      <c r="U111" s="180"/>
      <c r="V111" s="180"/>
      <c r="W111" s="127"/>
      <c r="X111" s="180"/>
      <c r="Y111" s="180"/>
      <c r="Z111" s="180"/>
      <c r="AA111" s="180"/>
      <c r="AB111" s="180"/>
      <c r="AC111" s="180"/>
      <c r="AD111" s="180"/>
      <c r="AE111" s="127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128"/>
      <c r="AW111" s="128"/>
      <c r="AX111" s="128"/>
      <c r="AY111" s="128"/>
      <c r="AZ111" s="174"/>
      <c r="BA111" s="174"/>
      <c r="BB111" s="174"/>
      <c r="BC111" s="174"/>
      <c r="BD111" s="174"/>
      <c r="BE111" s="174"/>
      <c r="BF111" s="174"/>
      <c r="BG111" s="174"/>
      <c r="BH111" s="174"/>
      <c r="BI111" s="174"/>
      <c r="BJ111" s="174"/>
      <c r="BK111" s="174"/>
      <c r="BL111" s="174"/>
      <c r="BM111" s="174"/>
      <c r="BN111" s="174"/>
      <c r="BO111" s="174"/>
      <c r="BP111" s="174"/>
      <c r="BQ111" s="174"/>
      <c r="BR111" s="174"/>
      <c r="BS111" s="174"/>
      <c r="BT111" s="174"/>
      <c r="BU111" s="1"/>
      <c r="BV111" s="1"/>
      <c r="BW111" s="172"/>
    </row>
    <row r="112" spans="1:75" s="38" customFormat="1" ht="48" customHeight="1" x14ac:dyDescent="0.25">
      <c r="A112" s="182"/>
      <c r="B112" s="182"/>
      <c r="C112" s="182"/>
      <c r="D112" s="182"/>
      <c r="E112" s="182"/>
      <c r="F112" s="182"/>
      <c r="G112" s="182"/>
      <c r="H112" s="128"/>
      <c r="I112" s="180"/>
      <c r="J112" s="181"/>
      <c r="K112" s="180"/>
      <c r="L112" s="180"/>
      <c r="M112" s="180"/>
      <c r="N112" s="181"/>
      <c r="O112" s="181"/>
      <c r="P112" s="127"/>
      <c r="Q112" s="180"/>
      <c r="R112" s="180"/>
      <c r="S112" s="257"/>
      <c r="T112" s="180"/>
      <c r="U112" s="180"/>
      <c r="V112" s="180"/>
      <c r="W112" s="127"/>
      <c r="X112" s="180"/>
      <c r="Y112" s="180"/>
      <c r="Z112" s="180"/>
      <c r="AA112" s="180"/>
      <c r="AB112" s="180"/>
      <c r="AC112" s="180"/>
      <c r="AD112" s="180"/>
      <c r="AE112" s="127"/>
      <c r="AF112" s="128"/>
      <c r="AG112" s="128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28"/>
      <c r="AV112" s="128"/>
      <c r="AW112" s="128"/>
      <c r="AX112" s="128"/>
      <c r="AY112" s="128"/>
      <c r="AZ112" s="174"/>
      <c r="BA112" s="174"/>
      <c r="BB112" s="174"/>
      <c r="BC112" s="174"/>
      <c r="BD112" s="174"/>
      <c r="BE112" s="174"/>
      <c r="BF112" s="174"/>
      <c r="BG112" s="174"/>
      <c r="BH112" s="174"/>
      <c r="BI112" s="174"/>
      <c r="BJ112" s="174"/>
      <c r="BK112" s="174"/>
      <c r="BL112" s="174"/>
      <c r="BM112" s="174"/>
      <c r="BN112" s="174"/>
      <c r="BO112" s="174"/>
      <c r="BP112" s="174"/>
      <c r="BQ112" s="174"/>
      <c r="BR112" s="174"/>
      <c r="BS112" s="174"/>
      <c r="BT112" s="174"/>
      <c r="BU112" s="1"/>
      <c r="BV112" s="1"/>
      <c r="BW112" s="172"/>
    </row>
    <row r="113" spans="1:75" s="38" customFormat="1" ht="48" customHeight="1" x14ac:dyDescent="0.25">
      <c r="A113" s="182"/>
      <c r="B113" s="182"/>
      <c r="C113" s="182"/>
      <c r="D113" s="182"/>
      <c r="E113" s="182"/>
      <c r="F113" s="182"/>
      <c r="G113" s="182"/>
      <c r="H113" s="128"/>
      <c r="I113" s="180"/>
      <c r="J113" s="181"/>
      <c r="K113" s="180"/>
      <c r="L113" s="180"/>
      <c r="M113" s="180"/>
      <c r="N113" s="181"/>
      <c r="O113" s="181"/>
      <c r="P113" s="127"/>
      <c r="Q113" s="180"/>
      <c r="R113" s="180"/>
      <c r="S113" s="257"/>
      <c r="T113" s="180"/>
      <c r="U113" s="180"/>
      <c r="V113" s="180"/>
      <c r="W113" s="127"/>
      <c r="X113" s="180"/>
      <c r="Y113" s="180"/>
      <c r="Z113" s="180"/>
      <c r="AA113" s="180"/>
      <c r="AB113" s="180"/>
      <c r="AC113" s="180"/>
      <c r="AD113" s="180"/>
      <c r="AE113" s="127"/>
      <c r="AF113" s="128"/>
      <c r="AG113" s="128"/>
      <c r="AH113" s="128"/>
      <c r="AI113" s="128"/>
      <c r="AJ113" s="128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128"/>
      <c r="AU113" s="128"/>
      <c r="AV113" s="128"/>
      <c r="AW113" s="128"/>
      <c r="AX113" s="128"/>
      <c r="AY113" s="128"/>
      <c r="AZ113" s="174"/>
      <c r="BA113" s="174"/>
      <c r="BB113" s="174"/>
      <c r="BC113" s="174"/>
      <c r="BD113" s="174"/>
      <c r="BE113" s="174"/>
      <c r="BF113" s="174"/>
      <c r="BG113" s="174"/>
      <c r="BH113" s="174"/>
      <c r="BI113" s="174"/>
      <c r="BJ113" s="174"/>
      <c r="BK113" s="174"/>
      <c r="BL113" s="174"/>
      <c r="BM113" s="174"/>
      <c r="BN113" s="174"/>
      <c r="BO113" s="174"/>
      <c r="BP113" s="174"/>
      <c r="BQ113" s="174"/>
      <c r="BR113" s="174"/>
      <c r="BS113" s="174"/>
      <c r="BT113" s="174"/>
      <c r="BU113" s="1"/>
      <c r="BV113" s="1"/>
      <c r="BW113" s="172"/>
    </row>
    <row r="114" spans="1:75" s="38" customFormat="1" ht="48" customHeight="1" x14ac:dyDescent="0.25">
      <c r="A114" s="30"/>
      <c r="B114" s="30"/>
      <c r="C114" s="30"/>
      <c r="D114" s="30"/>
      <c r="E114" s="30"/>
      <c r="F114" s="30"/>
      <c r="G114" s="30"/>
      <c r="H114" s="31"/>
      <c r="I114" s="32"/>
      <c r="J114" s="33"/>
      <c r="K114" s="32"/>
      <c r="L114" s="32"/>
      <c r="M114" s="32"/>
      <c r="N114" s="33"/>
      <c r="O114" s="33"/>
      <c r="P114" s="34"/>
      <c r="Q114" s="32"/>
      <c r="R114" s="32"/>
      <c r="S114" s="258"/>
      <c r="T114" s="32"/>
      <c r="U114" s="32"/>
      <c r="V114" s="32"/>
      <c r="W114" s="34"/>
      <c r="X114" s="32"/>
      <c r="Y114" s="32"/>
      <c r="Z114" s="32"/>
      <c r="AA114" s="32"/>
      <c r="AB114" s="32"/>
      <c r="AC114" s="32"/>
      <c r="AD114" s="32"/>
      <c r="AE114" s="34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6"/>
      <c r="BV114" s="36"/>
    </row>
    <row r="115" spans="1:75" s="38" customFormat="1" ht="48" customHeight="1" x14ac:dyDescent="0.25">
      <c r="A115" s="37"/>
      <c r="B115" s="37"/>
      <c r="C115" s="37"/>
      <c r="D115" s="37"/>
      <c r="E115" s="37"/>
      <c r="F115" s="37"/>
      <c r="G115" s="37"/>
      <c r="I115" s="39"/>
      <c r="J115" s="40"/>
      <c r="K115" s="39"/>
      <c r="L115" s="39"/>
      <c r="M115" s="39"/>
      <c r="N115" s="40"/>
      <c r="O115" s="40"/>
      <c r="P115" s="41"/>
      <c r="Q115" s="39"/>
      <c r="R115" s="39"/>
      <c r="S115" s="259"/>
      <c r="T115" s="39"/>
      <c r="U115" s="39"/>
      <c r="V115" s="39"/>
      <c r="W115" s="41"/>
      <c r="X115" s="39"/>
      <c r="Y115" s="39"/>
      <c r="Z115" s="39"/>
      <c r="AA115" s="39"/>
      <c r="AB115" s="39"/>
      <c r="AC115" s="39"/>
      <c r="AD115" s="39"/>
      <c r="AE115" s="41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3"/>
      <c r="BV115" s="3"/>
    </row>
    <row r="116" spans="1:75" s="38" customFormat="1" ht="48" customHeight="1" x14ac:dyDescent="0.25">
      <c r="A116" s="37"/>
      <c r="B116" s="37"/>
      <c r="C116" s="37"/>
      <c r="D116" s="37"/>
      <c r="E116" s="37"/>
      <c r="F116" s="37"/>
      <c r="G116" s="37"/>
      <c r="I116" s="39"/>
      <c r="J116" s="40"/>
      <c r="K116" s="39"/>
      <c r="L116" s="39"/>
      <c r="M116" s="39"/>
      <c r="N116" s="40"/>
      <c r="O116" s="40"/>
      <c r="P116" s="41"/>
      <c r="Q116" s="39"/>
      <c r="R116" s="39"/>
      <c r="S116" s="259"/>
      <c r="T116" s="39"/>
      <c r="U116" s="39"/>
      <c r="V116" s="39"/>
      <c r="W116" s="41"/>
      <c r="X116" s="39"/>
      <c r="Y116" s="39"/>
      <c r="Z116" s="39"/>
      <c r="AA116" s="39"/>
      <c r="AB116" s="39"/>
      <c r="AC116" s="39"/>
      <c r="AD116" s="39"/>
      <c r="AE116" s="41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3"/>
      <c r="BV116" s="3"/>
    </row>
    <row r="117" spans="1:75" ht="48" customHeight="1" x14ac:dyDescent="0.25">
      <c r="S117" s="259"/>
    </row>
    <row r="118" spans="1:75" ht="48" customHeight="1" x14ac:dyDescent="0.25">
      <c r="S118" s="259"/>
    </row>
    <row r="119" spans="1:75" ht="48" customHeight="1" x14ac:dyDescent="0.25">
      <c r="S119" s="259"/>
    </row>
    <row r="125" spans="1:75" s="40" customFormat="1" ht="48" customHeight="1" x14ac:dyDescent="0.25">
      <c r="A125" s="38"/>
      <c r="B125" s="38"/>
      <c r="C125" s="38"/>
      <c r="D125" s="38"/>
      <c r="E125" s="38"/>
      <c r="F125" s="38"/>
      <c r="G125" s="38"/>
      <c r="H125" s="38"/>
      <c r="I125" s="39"/>
      <c r="K125" s="39"/>
      <c r="L125" s="39"/>
      <c r="M125" s="43"/>
      <c r="N125" s="43"/>
      <c r="P125" s="41"/>
      <c r="Q125" s="39"/>
      <c r="R125" s="39"/>
      <c r="S125" s="39"/>
      <c r="T125" s="39"/>
      <c r="U125" s="39"/>
      <c r="V125" s="39"/>
      <c r="W125" s="41"/>
      <c r="X125" s="39"/>
      <c r="Y125" s="39"/>
      <c r="Z125" s="39"/>
      <c r="AA125" s="39"/>
      <c r="AB125" s="39"/>
      <c r="AC125" s="39"/>
      <c r="AD125" s="39"/>
      <c r="AE125" s="41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3"/>
      <c r="BV125" s="3"/>
    </row>
  </sheetData>
  <autoFilter ref="A6:BV97"/>
  <mergeCells count="667">
    <mergeCell ref="W30:W32"/>
    <mergeCell ref="V31:V32"/>
    <mergeCell ref="O31:O32"/>
    <mergeCell ref="P31:P32"/>
    <mergeCell ref="Q31:Q32"/>
    <mergeCell ref="R31:R32"/>
    <mergeCell ref="M26:M27"/>
    <mergeCell ref="M28:M29"/>
    <mergeCell ref="N26:N27"/>
    <mergeCell ref="O26:O27"/>
    <mergeCell ref="P26:P27"/>
    <mergeCell ref="Q26:Q27"/>
    <mergeCell ref="S36:S37"/>
    <mergeCell ref="T36:T37"/>
    <mergeCell ref="U36:U37"/>
    <mergeCell ref="R33:R35"/>
    <mergeCell ref="S33:S35"/>
    <mergeCell ref="T33:T35"/>
    <mergeCell ref="U33:U35"/>
    <mergeCell ref="S31:S32"/>
    <mergeCell ref="T31:T32"/>
    <mergeCell ref="U31:U32"/>
    <mergeCell ref="B55:B96"/>
    <mergeCell ref="A55:A96"/>
    <mergeCell ref="F55:F96"/>
    <mergeCell ref="G55:G96"/>
    <mergeCell ref="C81:C85"/>
    <mergeCell ref="D81:D85"/>
    <mergeCell ref="C86:C87"/>
    <mergeCell ref="D86:D87"/>
    <mergeCell ref="C91:C93"/>
    <mergeCell ref="D91:D93"/>
    <mergeCell ref="C72:C73"/>
    <mergeCell ref="D72:D73"/>
    <mergeCell ref="C74:C77"/>
    <mergeCell ref="D74:D77"/>
    <mergeCell ref="C78:C80"/>
    <mergeCell ref="D78:D80"/>
    <mergeCell ref="C65:C66"/>
    <mergeCell ref="D65:D66"/>
    <mergeCell ref="C67:C69"/>
    <mergeCell ref="D67:D69"/>
    <mergeCell ref="C70:C71"/>
    <mergeCell ref="D70:D71"/>
    <mergeCell ref="E81:E85"/>
    <mergeCell ref="E86:E87"/>
    <mergeCell ref="E91:E93"/>
    <mergeCell ref="E94:E96"/>
    <mergeCell ref="C55:C59"/>
    <mergeCell ref="D55:D59"/>
    <mergeCell ref="C60:C61"/>
    <mergeCell ref="D60:D61"/>
    <mergeCell ref="C62:C64"/>
    <mergeCell ref="D62:D64"/>
    <mergeCell ref="C88:C90"/>
    <mergeCell ref="D88:D90"/>
    <mergeCell ref="E88:E90"/>
    <mergeCell ref="E70:E71"/>
    <mergeCell ref="E72:E73"/>
    <mergeCell ref="E74:E77"/>
    <mergeCell ref="E78:E80"/>
    <mergeCell ref="C94:C96"/>
    <mergeCell ref="D94:D96"/>
    <mergeCell ref="BS95:BS96"/>
    <mergeCell ref="BT95:BT96"/>
    <mergeCell ref="H86:H87"/>
    <mergeCell ref="H60:H61"/>
    <mergeCell ref="H55:H59"/>
    <mergeCell ref="E55:E59"/>
    <mergeCell ref="E60:E61"/>
    <mergeCell ref="E62:E64"/>
    <mergeCell ref="E65:E66"/>
    <mergeCell ref="E67:E69"/>
    <mergeCell ref="BM95:BM96"/>
    <mergeCell ref="BN95:BN96"/>
    <mergeCell ref="BO95:BO96"/>
    <mergeCell ref="BP95:BP96"/>
    <mergeCell ref="BQ95:BQ96"/>
    <mergeCell ref="BR95:BR96"/>
    <mergeCell ref="BG95:BG96"/>
    <mergeCell ref="BH95:BH96"/>
    <mergeCell ref="BI95:BI96"/>
    <mergeCell ref="BJ95:BJ96"/>
    <mergeCell ref="BK95:BK96"/>
    <mergeCell ref="BL95:BL96"/>
    <mergeCell ref="BA95:BA96"/>
    <mergeCell ref="BB95:BB96"/>
    <mergeCell ref="BC95:BC96"/>
    <mergeCell ref="BD95:BD96"/>
    <mergeCell ref="BE95:BE96"/>
    <mergeCell ref="BF95:BF96"/>
    <mergeCell ref="AU95:AU96"/>
    <mergeCell ref="AV95:AV96"/>
    <mergeCell ref="AW95:AW96"/>
    <mergeCell ref="AX95:AX96"/>
    <mergeCell ref="AY95:AY96"/>
    <mergeCell ref="AZ95:AZ96"/>
    <mergeCell ref="AP95:AP96"/>
    <mergeCell ref="AQ95:AQ96"/>
    <mergeCell ref="AR95:AR96"/>
    <mergeCell ref="AS95:AS96"/>
    <mergeCell ref="AT95:AT96"/>
    <mergeCell ref="AI95:AI96"/>
    <mergeCell ref="AJ95:AJ96"/>
    <mergeCell ref="AK95:AK96"/>
    <mergeCell ref="AL95:AL96"/>
    <mergeCell ref="AM95:AM96"/>
    <mergeCell ref="AN95:AN96"/>
    <mergeCell ref="AF95:AF96"/>
    <mergeCell ref="AG95:AG96"/>
    <mergeCell ref="AH95:AH96"/>
    <mergeCell ref="X95:X96"/>
    <mergeCell ref="Y95:Y96"/>
    <mergeCell ref="Z95:Z96"/>
    <mergeCell ref="AA95:AA96"/>
    <mergeCell ref="AB95:AB96"/>
    <mergeCell ref="AO95:AO96"/>
    <mergeCell ref="I86:I87"/>
    <mergeCell ref="J86:J87"/>
    <mergeCell ref="K86:K87"/>
    <mergeCell ref="L86:L87"/>
    <mergeCell ref="M86:M87"/>
    <mergeCell ref="N86:N87"/>
    <mergeCell ref="AC95:AC96"/>
    <mergeCell ref="AD95:AD96"/>
    <mergeCell ref="AE95:AE96"/>
    <mergeCell ref="W94:W96"/>
    <mergeCell ref="Q94:Q96"/>
    <mergeCell ref="R94:R96"/>
    <mergeCell ref="S94:S96"/>
    <mergeCell ref="T94:T96"/>
    <mergeCell ref="U94:U96"/>
    <mergeCell ref="V94:V96"/>
    <mergeCell ref="K94:K96"/>
    <mergeCell ref="L94:L96"/>
    <mergeCell ref="M94:M96"/>
    <mergeCell ref="N94:N96"/>
    <mergeCell ref="O94:O96"/>
    <mergeCell ref="P94:P96"/>
    <mergeCell ref="T91:T93"/>
    <mergeCell ref="U91:U93"/>
    <mergeCell ref="H81:H85"/>
    <mergeCell ref="I81:I85"/>
    <mergeCell ref="J81:J85"/>
    <mergeCell ref="K81:K85"/>
    <mergeCell ref="L81:L85"/>
    <mergeCell ref="M81:M85"/>
    <mergeCell ref="S74:S77"/>
    <mergeCell ref="T74:T77"/>
    <mergeCell ref="U74:U77"/>
    <mergeCell ref="R81:R85"/>
    <mergeCell ref="S81:S85"/>
    <mergeCell ref="T81:T85"/>
    <mergeCell ref="U81:U85"/>
    <mergeCell ref="T78:T80"/>
    <mergeCell ref="U78:U80"/>
    <mergeCell ref="V74:V77"/>
    <mergeCell ref="W74:W77"/>
    <mergeCell ref="H78:H80"/>
    <mergeCell ref="I78:I80"/>
    <mergeCell ref="J78:J80"/>
    <mergeCell ref="K78:K80"/>
    <mergeCell ref="L78:L80"/>
    <mergeCell ref="V72:V73"/>
    <mergeCell ref="W72:W73"/>
    <mergeCell ref="M78:M80"/>
    <mergeCell ref="V78:V80"/>
    <mergeCell ref="W78:W80"/>
    <mergeCell ref="O70:O71"/>
    <mergeCell ref="P70:P71"/>
    <mergeCell ref="Q70:Q71"/>
    <mergeCell ref="R70:R71"/>
    <mergeCell ref="S70:S71"/>
    <mergeCell ref="T70:T71"/>
    <mergeCell ref="AE72:AE73"/>
    <mergeCell ref="H74:H77"/>
    <mergeCell ref="I74:I77"/>
    <mergeCell ref="J74:J77"/>
    <mergeCell ref="K74:K77"/>
    <mergeCell ref="L74:L77"/>
    <mergeCell ref="M74:M77"/>
    <mergeCell ref="N74:N77"/>
    <mergeCell ref="P72:P73"/>
    <mergeCell ref="Q72:Q73"/>
    <mergeCell ref="R72:R73"/>
    <mergeCell ref="S72:S73"/>
    <mergeCell ref="T72:T73"/>
    <mergeCell ref="U72:U73"/>
    <mergeCell ref="O74:O77"/>
    <mergeCell ref="P74:P77"/>
    <mergeCell ref="Q74:Q77"/>
    <mergeCell ref="R74:R77"/>
    <mergeCell ref="W67:W69"/>
    <mergeCell ref="H70:H73"/>
    <mergeCell ref="I70:I71"/>
    <mergeCell ref="J70:J71"/>
    <mergeCell ref="K70:K71"/>
    <mergeCell ref="L70:L71"/>
    <mergeCell ref="M70:M71"/>
    <mergeCell ref="N70:N71"/>
    <mergeCell ref="O67:O69"/>
    <mergeCell ref="P67:P69"/>
    <mergeCell ref="Q67:Q69"/>
    <mergeCell ref="R67:R69"/>
    <mergeCell ref="S67:S69"/>
    <mergeCell ref="T67:T69"/>
    <mergeCell ref="U70:U71"/>
    <mergeCell ref="V70:V71"/>
    <mergeCell ref="W70:W71"/>
    <mergeCell ref="I72:I73"/>
    <mergeCell ref="J72:J73"/>
    <mergeCell ref="K72:K73"/>
    <mergeCell ref="L72:L73"/>
    <mergeCell ref="M72:M73"/>
    <mergeCell ref="N72:N73"/>
    <mergeCell ref="O72:O73"/>
    <mergeCell ref="H67:H69"/>
    <mergeCell ref="I67:I69"/>
    <mergeCell ref="J67:J69"/>
    <mergeCell ref="K67:K69"/>
    <mergeCell ref="L67:L69"/>
    <mergeCell ref="M67:M69"/>
    <mergeCell ref="N67:N69"/>
    <mergeCell ref="U67:U69"/>
    <mergeCell ref="V67:V69"/>
    <mergeCell ref="S62:S64"/>
    <mergeCell ref="T62:T64"/>
    <mergeCell ref="U62:U64"/>
    <mergeCell ref="V62:V64"/>
    <mergeCell ref="W62:W64"/>
    <mergeCell ref="H65:H66"/>
    <mergeCell ref="I65:I66"/>
    <mergeCell ref="J65:J66"/>
    <mergeCell ref="K65:K66"/>
    <mergeCell ref="L65:L66"/>
    <mergeCell ref="Q65:Q66"/>
    <mergeCell ref="R65:R66"/>
    <mergeCell ref="S65:S66"/>
    <mergeCell ref="T65:T66"/>
    <mergeCell ref="M65:M66"/>
    <mergeCell ref="N65:N66"/>
    <mergeCell ref="O65:O66"/>
    <mergeCell ref="P65:P66"/>
    <mergeCell ref="U65:U66"/>
    <mergeCell ref="V65:V66"/>
    <mergeCell ref="W65:W66"/>
    <mergeCell ref="Q62:Q64"/>
    <mergeCell ref="R62:R64"/>
    <mergeCell ref="H62:H64"/>
    <mergeCell ref="K62:K64"/>
    <mergeCell ref="L62:L64"/>
    <mergeCell ref="M62:M64"/>
    <mergeCell ref="N62:N64"/>
    <mergeCell ref="O62:O64"/>
    <mergeCell ref="P62:P64"/>
    <mergeCell ref="I55:I59"/>
    <mergeCell ref="J55:J59"/>
    <mergeCell ref="K55:K59"/>
    <mergeCell ref="L55:L59"/>
    <mergeCell ref="M60:M61"/>
    <mergeCell ref="N60:N61"/>
    <mergeCell ref="O60:O61"/>
    <mergeCell ref="P60:P61"/>
    <mergeCell ref="I62:I64"/>
    <mergeCell ref="J62:J64"/>
    <mergeCell ref="W55:W59"/>
    <mergeCell ref="I60:I61"/>
    <mergeCell ref="J60:J61"/>
    <mergeCell ref="K60:K61"/>
    <mergeCell ref="L60:L61"/>
    <mergeCell ref="S55:S57"/>
    <mergeCell ref="T55:T57"/>
    <mergeCell ref="U55:U57"/>
    <mergeCell ref="V55:V57"/>
    <mergeCell ref="M55:M57"/>
    <mergeCell ref="N55:N57"/>
    <mergeCell ref="O55:O57"/>
    <mergeCell ref="P55:P57"/>
    <mergeCell ref="Q55:Q57"/>
    <mergeCell ref="R55:R57"/>
    <mergeCell ref="U60:U61"/>
    <mergeCell ref="V60:V61"/>
    <mergeCell ref="W60:W61"/>
    <mergeCell ref="Q60:Q61"/>
    <mergeCell ref="R60:R61"/>
    <mergeCell ref="S60:S61"/>
    <mergeCell ref="T60:T61"/>
    <mergeCell ref="H94:H96"/>
    <mergeCell ref="I94:I96"/>
    <mergeCell ref="J94:J96"/>
    <mergeCell ref="N91:N93"/>
    <mergeCell ref="O91:O93"/>
    <mergeCell ref="P91:P93"/>
    <mergeCell ref="Q91:Q93"/>
    <mergeCell ref="R91:R93"/>
    <mergeCell ref="S91:S93"/>
    <mergeCell ref="W88:W90"/>
    <mergeCell ref="H91:H93"/>
    <mergeCell ref="I91:I93"/>
    <mergeCell ref="J91:J93"/>
    <mergeCell ref="K91:K93"/>
    <mergeCell ref="L91:L93"/>
    <mergeCell ref="M91:M93"/>
    <mergeCell ref="Q88:Q90"/>
    <mergeCell ref="R88:R90"/>
    <mergeCell ref="S88:S90"/>
    <mergeCell ref="T88:T90"/>
    <mergeCell ref="U88:U90"/>
    <mergeCell ref="V88:V90"/>
    <mergeCell ref="K88:K90"/>
    <mergeCell ref="L88:L90"/>
    <mergeCell ref="M88:M90"/>
    <mergeCell ref="N88:N90"/>
    <mergeCell ref="O88:O90"/>
    <mergeCell ref="P88:P90"/>
    <mergeCell ref="H88:H90"/>
    <mergeCell ref="I88:I90"/>
    <mergeCell ref="J88:J90"/>
    <mergeCell ref="V91:V93"/>
    <mergeCell ref="W91:W93"/>
    <mergeCell ref="U86:U87"/>
    <mergeCell ref="V86:V87"/>
    <mergeCell ref="W86:W87"/>
    <mergeCell ref="N81:N85"/>
    <mergeCell ref="O81:O85"/>
    <mergeCell ref="P81:P85"/>
    <mergeCell ref="Q81:Q85"/>
    <mergeCell ref="P78:P80"/>
    <mergeCell ref="Q78:Q80"/>
    <mergeCell ref="R78:R80"/>
    <mergeCell ref="S78:S80"/>
    <mergeCell ref="N78:N80"/>
    <mergeCell ref="O78:O80"/>
    <mergeCell ref="V81:V85"/>
    <mergeCell ref="W81:W85"/>
    <mergeCell ref="O86:O87"/>
    <mergeCell ref="P86:P87"/>
    <mergeCell ref="Q86:Q87"/>
    <mergeCell ref="R86:R87"/>
    <mergeCell ref="S86:S87"/>
    <mergeCell ref="T86:T87"/>
    <mergeCell ref="R47:R49"/>
    <mergeCell ref="S47:S49"/>
    <mergeCell ref="T47:T49"/>
    <mergeCell ref="R50:R54"/>
    <mergeCell ref="S50:S54"/>
    <mergeCell ref="T50:T54"/>
    <mergeCell ref="U50:U54"/>
    <mergeCell ref="V50:V54"/>
    <mergeCell ref="W50:W54"/>
    <mergeCell ref="L47:L49"/>
    <mergeCell ref="M47:M49"/>
    <mergeCell ref="N47:N49"/>
    <mergeCell ref="O47:O49"/>
    <mergeCell ref="P47:P49"/>
    <mergeCell ref="Q47:Q49"/>
    <mergeCell ref="D50:D54"/>
    <mergeCell ref="E50:E54"/>
    <mergeCell ref="I50:I54"/>
    <mergeCell ref="J50:J54"/>
    <mergeCell ref="K50:K54"/>
    <mergeCell ref="H38:H54"/>
    <mergeCell ref="L50:L54"/>
    <mergeCell ref="M50:M54"/>
    <mergeCell ref="N50:N54"/>
    <mergeCell ref="O50:O54"/>
    <mergeCell ref="P50:P54"/>
    <mergeCell ref="Q50:Q54"/>
    <mergeCell ref="Q40:Q41"/>
    <mergeCell ref="I40:I42"/>
    <mergeCell ref="J40:J42"/>
    <mergeCell ref="M38:M39"/>
    <mergeCell ref="N38:N39"/>
    <mergeCell ref="O38:O39"/>
    <mergeCell ref="U43:U46"/>
    <mergeCell ref="V43:V46"/>
    <mergeCell ref="W43:W46"/>
    <mergeCell ref="C47:C49"/>
    <mergeCell ref="D47:D49"/>
    <mergeCell ref="E47:E49"/>
    <mergeCell ref="I47:I49"/>
    <mergeCell ref="J47:J49"/>
    <mergeCell ref="K47:K49"/>
    <mergeCell ref="O43:O46"/>
    <mergeCell ref="P43:P46"/>
    <mergeCell ref="Q43:Q46"/>
    <mergeCell ref="R43:R46"/>
    <mergeCell ref="S43:S46"/>
    <mergeCell ref="T43:T46"/>
    <mergeCell ref="I43:I46"/>
    <mergeCell ref="J43:J46"/>
    <mergeCell ref="K43:K46"/>
    <mergeCell ref="L43:L46"/>
    <mergeCell ref="M43:M46"/>
    <mergeCell ref="N43:N46"/>
    <mergeCell ref="U47:U49"/>
    <mergeCell ref="V47:V49"/>
    <mergeCell ref="W47:W49"/>
    <mergeCell ref="P38:P39"/>
    <mergeCell ref="W40:W42"/>
    <mergeCell ref="L40:L42"/>
    <mergeCell ref="M40:M41"/>
    <mergeCell ref="N40:N41"/>
    <mergeCell ref="O40:O41"/>
    <mergeCell ref="P40:P41"/>
    <mergeCell ref="S38:S39"/>
    <mergeCell ref="T38:T39"/>
    <mergeCell ref="U38:U39"/>
    <mergeCell ref="V38:V39"/>
    <mergeCell ref="W38:W39"/>
    <mergeCell ref="Q38:Q39"/>
    <mergeCell ref="R38:R39"/>
    <mergeCell ref="V40:V41"/>
    <mergeCell ref="R40:R41"/>
    <mergeCell ref="S40:S41"/>
    <mergeCell ref="T40:T41"/>
    <mergeCell ref="U40:U41"/>
    <mergeCell ref="V36:V37"/>
    <mergeCell ref="W36:W37"/>
    <mergeCell ref="C38:C39"/>
    <mergeCell ref="D38:D39"/>
    <mergeCell ref="E38:E39"/>
    <mergeCell ref="I38:I39"/>
    <mergeCell ref="M36:M37"/>
    <mergeCell ref="N36:N37"/>
    <mergeCell ref="O36:O37"/>
    <mergeCell ref="P36:P37"/>
    <mergeCell ref="Q36:Q37"/>
    <mergeCell ref="R36:R37"/>
    <mergeCell ref="G36:G54"/>
    <mergeCell ref="H36:H37"/>
    <mergeCell ref="I36:I37"/>
    <mergeCell ref="J36:J37"/>
    <mergeCell ref="K36:K37"/>
    <mergeCell ref="L36:L37"/>
    <mergeCell ref="J38:J39"/>
    <mergeCell ref="K38:K39"/>
    <mergeCell ref="L38:L39"/>
    <mergeCell ref="K40:K42"/>
    <mergeCell ref="C40:C42"/>
    <mergeCell ref="D40:D42"/>
    <mergeCell ref="A36:A54"/>
    <mergeCell ref="B36:B54"/>
    <mergeCell ref="C36:C37"/>
    <mergeCell ref="D36:D37"/>
    <mergeCell ref="E36:E37"/>
    <mergeCell ref="F36:F54"/>
    <mergeCell ref="C43:C46"/>
    <mergeCell ref="D43:D46"/>
    <mergeCell ref="E43:E46"/>
    <mergeCell ref="C50:C54"/>
    <mergeCell ref="E40:E42"/>
    <mergeCell ref="W33:W35"/>
    <mergeCell ref="V33:V35"/>
    <mergeCell ref="L33:L35"/>
    <mergeCell ref="M33:M35"/>
    <mergeCell ref="N33:N35"/>
    <mergeCell ref="O33:O35"/>
    <mergeCell ref="P33:P35"/>
    <mergeCell ref="Q33:Q35"/>
    <mergeCell ref="C33:C35"/>
    <mergeCell ref="D33:D35"/>
    <mergeCell ref="E33:E35"/>
    <mergeCell ref="I33:I35"/>
    <mergeCell ref="J33:J35"/>
    <mergeCell ref="K33:K35"/>
    <mergeCell ref="K30:K32"/>
    <mergeCell ref="V26:V27"/>
    <mergeCell ref="R28:R29"/>
    <mergeCell ref="S28:S29"/>
    <mergeCell ref="T28:T29"/>
    <mergeCell ref="L26:L29"/>
    <mergeCell ref="N28:N29"/>
    <mergeCell ref="O28:O29"/>
    <mergeCell ref="P28:P29"/>
    <mergeCell ref="Q28:Q29"/>
    <mergeCell ref="R26:R27"/>
    <mergeCell ref="S26:S27"/>
    <mergeCell ref="T26:T27"/>
    <mergeCell ref="U26:U27"/>
    <mergeCell ref="L30:L32"/>
    <mergeCell ref="U28:U29"/>
    <mergeCell ref="V28:V29"/>
    <mergeCell ref="M31:M32"/>
    <mergeCell ref="N31:N32"/>
    <mergeCell ref="V23:V25"/>
    <mergeCell ref="W23:W25"/>
    <mergeCell ref="C26:C29"/>
    <mergeCell ref="D26:D29"/>
    <mergeCell ref="E26:E29"/>
    <mergeCell ref="I26:I29"/>
    <mergeCell ref="J26:J29"/>
    <mergeCell ref="K26:K29"/>
    <mergeCell ref="N23:N25"/>
    <mergeCell ref="O23:O25"/>
    <mergeCell ref="P23:P25"/>
    <mergeCell ref="Q23:Q25"/>
    <mergeCell ref="R23:R25"/>
    <mergeCell ref="S23:S25"/>
    <mergeCell ref="T23:T25"/>
    <mergeCell ref="U23:U25"/>
    <mergeCell ref="W26:W27"/>
    <mergeCell ref="W28:W29"/>
    <mergeCell ref="W19:W22"/>
    <mergeCell ref="C23:C25"/>
    <mergeCell ref="D23:D25"/>
    <mergeCell ref="E23:E25"/>
    <mergeCell ref="H23:H35"/>
    <mergeCell ref="I23:I25"/>
    <mergeCell ref="J23:J25"/>
    <mergeCell ref="K23:K25"/>
    <mergeCell ref="L23:L25"/>
    <mergeCell ref="M23:M25"/>
    <mergeCell ref="Q19:Q20"/>
    <mergeCell ref="R19:R20"/>
    <mergeCell ref="S19:S20"/>
    <mergeCell ref="T19:T20"/>
    <mergeCell ref="U19:U20"/>
    <mergeCell ref="V19:V20"/>
    <mergeCell ref="K19:K22"/>
    <mergeCell ref="L19:L22"/>
    <mergeCell ref="M19:M20"/>
    <mergeCell ref="N19:N20"/>
    <mergeCell ref="O19:O20"/>
    <mergeCell ref="P19:P20"/>
    <mergeCell ref="C19:C22"/>
    <mergeCell ref="D19:D22"/>
    <mergeCell ref="W17:W18"/>
    <mergeCell ref="L17:L18"/>
    <mergeCell ref="M17:M18"/>
    <mergeCell ref="N17:N18"/>
    <mergeCell ref="O17:O18"/>
    <mergeCell ref="P17:P18"/>
    <mergeCell ref="Q17:Q18"/>
    <mergeCell ref="C17:C18"/>
    <mergeCell ref="D17:D18"/>
    <mergeCell ref="E17:E18"/>
    <mergeCell ref="I17:I18"/>
    <mergeCell ref="J17:J18"/>
    <mergeCell ref="K17:K18"/>
    <mergeCell ref="R17:R18"/>
    <mergeCell ref="S17:S18"/>
    <mergeCell ref="T17:T18"/>
    <mergeCell ref="U17:U18"/>
    <mergeCell ref="V17:V18"/>
    <mergeCell ref="H7:H18"/>
    <mergeCell ref="R15:R16"/>
    <mergeCell ref="S12:S14"/>
    <mergeCell ref="T12:T14"/>
    <mergeCell ref="U12:U14"/>
    <mergeCell ref="V12:V14"/>
    <mergeCell ref="O15:O16"/>
    <mergeCell ref="P15:P16"/>
    <mergeCell ref="Q15:Q16"/>
    <mergeCell ref="W12:W14"/>
    <mergeCell ref="C15:C16"/>
    <mergeCell ref="D15:D16"/>
    <mergeCell ref="E15:E16"/>
    <mergeCell ref="I15:I16"/>
    <mergeCell ref="M12:M14"/>
    <mergeCell ref="N12:N14"/>
    <mergeCell ref="O12:O14"/>
    <mergeCell ref="P12:P14"/>
    <mergeCell ref="Q12:Q14"/>
    <mergeCell ref="R12:R14"/>
    <mergeCell ref="K15:K16"/>
    <mergeCell ref="S15:S16"/>
    <mergeCell ref="T15:T16"/>
    <mergeCell ref="U15:U16"/>
    <mergeCell ref="V15:V16"/>
    <mergeCell ref="W15:W16"/>
    <mergeCell ref="L15:L16"/>
    <mergeCell ref="M15:M16"/>
    <mergeCell ref="N15:N16"/>
    <mergeCell ref="E12:E14"/>
    <mergeCell ref="E19:E22"/>
    <mergeCell ref="H19:H22"/>
    <mergeCell ref="I19:I22"/>
    <mergeCell ref="J19:J22"/>
    <mergeCell ref="A7:A35"/>
    <mergeCell ref="B7:B35"/>
    <mergeCell ref="C7:C11"/>
    <mergeCell ref="D7:D11"/>
    <mergeCell ref="E7:E11"/>
    <mergeCell ref="F7:F35"/>
    <mergeCell ref="G7:G35"/>
    <mergeCell ref="I7:I11"/>
    <mergeCell ref="J7:J11"/>
    <mergeCell ref="J15:J16"/>
    <mergeCell ref="I12:I14"/>
    <mergeCell ref="J12:J14"/>
    <mergeCell ref="C30:C32"/>
    <mergeCell ref="D30:D32"/>
    <mergeCell ref="E30:E32"/>
    <mergeCell ref="I30:I32"/>
    <mergeCell ref="J30:J32"/>
    <mergeCell ref="BK5:BK6"/>
    <mergeCell ref="BL5:BL6"/>
    <mergeCell ref="BM5:BM6"/>
    <mergeCell ref="Z4:Z6"/>
    <mergeCell ref="AA4:AA6"/>
    <mergeCell ref="AB4:AB6"/>
    <mergeCell ref="AC4:AC6"/>
    <mergeCell ref="AD4:AD6"/>
    <mergeCell ref="AE4:AE6"/>
    <mergeCell ref="AF4:AY4"/>
    <mergeCell ref="AZ4:BT4"/>
    <mergeCell ref="AF5:AH5"/>
    <mergeCell ref="AI5:AJ5"/>
    <mergeCell ref="AK5:AT5"/>
    <mergeCell ref="AV5:AW5"/>
    <mergeCell ref="BC5:BG5"/>
    <mergeCell ref="BH5:BH6"/>
    <mergeCell ref="BI5:BI6"/>
    <mergeCell ref="BJ5:BJ6"/>
    <mergeCell ref="BQ5:BQ6"/>
    <mergeCell ref="BR5:BR6"/>
    <mergeCell ref="BS5:BS6"/>
    <mergeCell ref="BT5:BT6"/>
    <mergeCell ref="BN5:BN6"/>
    <mergeCell ref="T4:T6"/>
    <mergeCell ref="U4:U6"/>
    <mergeCell ref="S7:S11"/>
    <mergeCell ref="T7:T11"/>
    <mergeCell ref="U7:U11"/>
    <mergeCell ref="V7:V11"/>
    <mergeCell ref="W7:W11"/>
    <mergeCell ref="C12:C14"/>
    <mergeCell ref="D12:D14"/>
    <mergeCell ref="R4:R6"/>
    <mergeCell ref="S4:S6"/>
    <mergeCell ref="P4:P6"/>
    <mergeCell ref="Q4:Q6"/>
    <mergeCell ref="M7:M11"/>
    <mergeCell ref="N7:N11"/>
    <mergeCell ref="O7:O11"/>
    <mergeCell ref="P7:P11"/>
    <mergeCell ref="Q7:Q11"/>
    <mergeCell ref="R7:R11"/>
    <mergeCell ref="K7:K11"/>
    <mergeCell ref="L7:L11"/>
    <mergeCell ref="K12:K14"/>
    <mergeCell ref="L12:L14"/>
    <mergeCell ref="BO5:BO6"/>
    <mergeCell ref="BP5:BP6"/>
    <mergeCell ref="H4:H6"/>
    <mergeCell ref="I4:I6"/>
    <mergeCell ref="J4:J6"/>
    <mergeCell ref="K4:K6"/>
    <mergeCell ref="L4:L6"/>
    <mergeCell ref="M4:M6"/>
    <mergeCell ref="A1:H2"/>
    <mergeCell ref="I1:BT2"/>
    <mergeCell ref="J3:BT3"/>
    <mergeCell ref="A4:A6"/>
    <mergeCell ref="B4:B6"/>
    <mergeCell ref="C4:C6"/>
    <mergeCell ref="D4:D6"/>
    <mergeCell ref="E4:E6"/>
    <mergeCell ref="F4:F6"/>
    <mergeCell ref="G4:G6"/>
    <mergeCell ref="V4:V6"/>
    <mergeCell ref="W4:W6"/>
    <mergeCell ref="X4:X6"/>
    <mergeCell ref="Y4:Y6"/>
    <mergeCell ref="N4:N6"/>
    <mergeCell ref="O4:O6"/>
  </mergeCells>
  <printOptions horizontalCentered="1"/>
  <pageMargins left="0.78740157480314965" right="0.39370078740157483" top="0.98425196850393704" bottom="0.19685039370078741" header="0.31496062992125984" footer="0.31496062992125984"/>
  <pageSetup scale="13" fitToHeight="0" orientation="landscape" r:id="rId1"/>
  <rowBreaks count="2" manualBreakCount="2">
    <brk id="35" max="71" man="1"/>
    <brk id="74" max="71" man="1"/>
  </rowBreaks>
  <colBreaks count="2" manualBreakCount="2">
    <brk id="11" max="86" man="1"/>
    <brk id="30" max="8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2" zoomScale="82" zoomScaleNormal="82" workbookViewId="0">
      <selection activeCell="C6" sqref="C6"/>
    </sheetView>
  </sheetViews>
  <sheetFormatPr baseColWidth="10" defaultRowHeight="15" x14ac:dyDescent="0.25"/>
  <cols>
    <col min="1" max="1" width="15.28515625" customWidth="1"/>
    <col min="2" max="2" width="127.5703125" customWidth="1"/>
  </cols>
  <sheetData>
    <row r="1" spans="1:2" x14ac:dyDescent="0.25">
      <c r="A1" s="504" t="s">
        <v>806</v>
      </c>
      <c r="B1" s="504"/>
    </row>
    <row r="3" spans="1:2" x14ac:dyDescent="0.25">
      <c r="A3" s="508" t="s">
        <v>807</v>
      </c>
      <c r="B3" s="508" t="s">
        <v>809</v>
      </c>
    </row>
    <row r="4" spans="1:2" x14ac:dyDescent="0.25">
      <c r="A4" s="505">
        <v>1</v>
      </c>
      <c r="B4" s="506" t="s">
        <v>808</v>
      </c>
    </row>
    <row r="5" spans="1:2" ht="409.5" x14ac:dyDescent="0.25">
      <c r="A5" s="505">
        <v>2</v>
      </c>
      <c r="B5" s="507" t="s">
        <v>810</v>
      </c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W117"/>
  <sheetViews>
    <sheetView showGridLines="0" view="pageBreakPreview" topLeftCell="J24" zoomScale="85" zoomScaleNormal="120" zoomScaleSheetLayoutView="85" zoomScalePageLayoutView="120" workbookViewId="0">
      <selection activeCell="S24" sqref="S24:S27"/>
    </sheetView>
  </sheetViews>
  <sheetFormatPr baseColWidth="10" defaultColWidth="12.42578125" defaultRowHeight="48" customHeight="1" x14ac:dyDescent="0.25"/>
  <cols>
    <col min="1" max="1" width="18.85546875" style="38" hidden="1" customWidth="1"/>
    <col min="2" max="2" width="13.42578125" style="38" hidden="1" customWidth="1"/>
    <col min="3" max="3" width="9.28515625" style="38" hidden="1" customWidth="1"/>
    <col min="4" max="5" width="16.42578125" style="38" hidden="1" customWidth="1"/>
    <col min="6" max="6" width="12.42578125" style="38" hidden="1" customWidth="1"/>
    <col min="7" max="7" width="12" style="38" hidden="1" customWidth="1"/>
    <col min="8" max="8" width="19.7109375" style="38" hidden="1" customWidth="1"/>
    <col min="9" max="9" width="23.42578125" style="39" customWidth="1"/>
    <col min="10" max="10" width="20.42578125" style="40" customWidth="1"/>
    <col min="11" max="11" width="23.85546875" style="39" hidden="1" customWidth="1"/>
    <col min="12" max="12" width="30.140625" style="39" hidden="1" customWidth="1"/>
    <col min="13" max="13" width="29.7109375" style="39" customWidth="1"/>
    <col min="14" max="14" width="34.7109375" style="40" customWidth="1"/>
    <col min="15" max="15" width="14.85546875" style="40" customWidth="1"/>
    <col min="16" max="16" width="9.85546875" style="41" hidden="1" customWidth="1"/>
    <col min="17" max="22" width="9.7109375" style="39" customWidth="1"/>
    <col min="23" max="23" width="9.7109375" style="39" hidden="1" customWidth="1"/>
    <col min="24" max="24" width="19.28515625" style="41" hidden="1" customWidth="1"/>
    <col min="25" max="25" width="56.85546875" style="39" customWidth="1"/>
    <col min="26" max="26" width="21.42578125" style="39" hidden="1" customWidth="1"/>
    <col min="27" max="27" width="11.85546875" style="39" hidden="1" customWidth="1"/>
    <col min="28" max="28" width="37" style="39" hidden="1" customWidth="1"/>
    <col min="29" max="29" width="13.42578125" style="39" customWidth="1"/>
    <col min="30" max="30" width="16.7109375" style="39" customWidth="1"/>
    <col min="31" max="31" width="22" style="39" hidden="1" customWidth="1"/>
    <col min="32" max="32" width="25.42578125" style="41" hidden="1" customWidth="1"/>
    <col min="33" max="33" width="7.7109375" style="38" hidden="1" customWidth="1"/>
    <col min="34" max="34" width="16.42578125" style="38" hidden="1" customWidth="1"/>
    <col min="35" max="35" width="7.7109375" style="38" hidden="1" customWidth="1"/>
    <col min="36" max="37" width="5.42578125" style="38" hidden="1" customWidth="1"/>
    <col min="38" max="38" width="11.7109375" style="38" hidden="1" customWidth="1"/>
    <col min="39" max="39" width="18.7109375" style="38" hidden="1" customWidth="1"/>
    <col min="40" max="46" width="7.140625" style="38" hidden="1" customWidth="1"/>
    <col min="47" max="47" width="12.85546875" style="38" hidden="1" customWidth="1"/>
    <col min="48" max="48" width="12.7109375" style="38" hidden="1" customWidth="1"/>
    <col min="49" max="49" width="5" style="38" hidden="1" customWidth="1"/>
    <col min="50" max="50" width="11.42578125" style="38" hidden="1" customWidth="1"/>
    <col min="51" max="51" width="11.140625" style="38" hidden="1" customWidth="1"/>
    <col min="52" max="52" width="7.85546875" style="38" hidden="1" customWidth="1"/>
    <col min="53" max="54" width="9.7109375" style="42" hidden="1" customWidth="1"/>
    <col min="55" max="55" width="10.140625" style="42" hidden="1" customWidth="1"/>
    <col min="56" max="60" width="7.7109375" style="42" hidden="1" customWidth="1"/>
    <col min="61" max="70" width="6.28515625" style="42" hidden="1" customWidth="1"/>
    <col min="71" max="71" width="10.140625" style="42" hidden="1" customWidth="1"/>
    <col min="72" max="72" width="8.28515625" style="42" hidden="1" customWidth="1"/>
    <col min="73" max="73" width="8.42578125" style="42" hidden="1" customWidth="1"/>
    <col min="74" max="75" width="12.42578125" style="3" customWidth="1"/>
    <col min="76" max="16384" width="12.42578125" style="3"/>
  </cols>
  <sheetData>
    <row r="1" spans="1:75" ht="21" customHeight="1" x14ac:dyDescent="0.25">
      <c r="A1" s="274"/>
      <c r="B1" s="275"/>
      <c r="C1" s="275"/>
      <c r="D1" s="275"/>
      <c r="E1" s="275"/>
      <c r="F1" s="276"/>
      <c r="G1" s="276"/>
      <c r="H1" s="276"/>
      <c r="I1" s="280" t="s">
        <v>3</v>
      </c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0"/>
      <c r="BE1" s="280"/>
      <c r="BF1" s="280"/>
      <c r="BG1" s="280"/>
      <c r="BH1" s="280"/>
      <c r="BI1" s="280"/>
      <c r="BJ1" s="280"/>
      <c r="BK1" s="280"/>
      <c r="BL1" s="280"/>
      <c r="BM1" s="280"/>
      <c r="BN1" s="280"/>
      <c r="BO1" s="280"/>
      <c r="BP1" s="280"/>
      <c r="BQ1" s="280"/>
      <c r="BR1" s="280"/>
      <c r="BS1" s="280"/>
      <c r="BT1" s="280"/>
      <c r="BU1" s="281"/>
      <c r="BV1" s="1"/>
      <c r="BW1" s="2"/>
    </row>
    <row r="2" spans="1:75" ht="21" customHeight="1" x14ac:dyDescent="0.25">
      <c r="A2" s="277"/>
      <c r="B2" s="278"/>
      <c r="C2" s="278"/>
      <c r="D2" s="278"/>
      <c r="E2" s="278"/>
      <c r="F2" s="279"/>
      <c r="G2" s="279"/>
      <c r="H2" s="279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BP2" s="282"/>
      <c r="BQ2" s="282"/>
      <c r="BR2" s="282"/>
      <c r="BS2" s="282"/>
      <c r="BT2" s="282"/>
      <c r="BU2" s="283"/>
      <c r="BV2" s="4"/>
      <c r="BW2" s="2"/>
    </row>
    <row r="3" spans="1:75" s="11" customFormat="1" ht="12" customHeight="1" x14ac:dyDescent="0.25">
      <c r="A3" s="5" t="s">
        <v>4</v>
      </c>
      <c r="B3" s="6"/>
      <c r="C3" s="6"/>
      <c r="D3" s="6"/>
      <c r="E3" s="6"/>
      <c r="F3" s="7">
        <v>2020</v>
      </c>
      <c r="G3" s="8" t="s">
        <v>5</v>
      </c>
      <c r="H3" s="7">
        <v>2</v>
      </c>
      <c r="I3" s="9" t="s">
        <v>6</v>
      </c>
      <c r="J3" s="284" t="s">
        <v>7</v>
      </c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4"/>
      <c r="BM3" s="284"/>
      <c r="BN3" s="284"/>
      <c r="BO3" s="284"/>
      <c r="BP3" s="284"/>
      <c r="BQ3" s="284"/>
      <c r="BR3" s="284"/>
      <c r="BS3" s="284"/>
      <c r="BT3" s="284"/>
      <c r="BU3" s="285"/>
      <c r="BV3" s="4"/>
      <c r="BW3" s="10"/>
    </row>
    <row r="4" spans="1:75" s="13" customFormat="1" ht="25.5" customHeight="1" x14ac:dyDescent="0.25">
      <c r="A4" s="396" t="s">
        <v>8</v>
      </c>
      <c r="B4" s="392" t="s">
        <v>9</v>
      </c>
      <c r="C4" s="392" t="s">
        <v>10</v>
      </c>
      <c r="D4" s="392" t="s">
        <v>11</v>
      </c>
      <c r="E4" s="392" t="s">
        <v>12</v>
      </c>
      <c r="F4" s="392" t="s">
        <v>13</v>
      </c>
      <c r="G4" s="392" t="s">
        <v>14</v>
      </c>
      <c r="H4" s="392" t="s">
        <v>15</v>
      </c>
      <c r="I4" s="392" t="s">
        <v>1</v>
      </c>
      <c r="J4" s="392" t="s">
        <v>494</v>
      </c>
      <c r="K4" s="392" t="s">
        <v>16</v>
      </c>
      <c r="L4" s="395" t="s">
        <v>17</v>
      </c>
      <c r="M4" s="392" t="s">
        <v>18</v>
      </c>
      <c r="N4" s="392" t="s">
        <v>19</v>
      </c>
      <c r="O4" s="392" t="s">
        <v>20</v>
      </c>
      <c r="P4" s="392" t="s">
        <v>21</v>
      </c>
      <c r="Q4" s="392" t="s">
        <v>493</v>
      </c>
      <c r="R4" s="398" t="s">
        <v>23</v>
      </c>
      <c r="S4" s="483" t="s">
        <v>511</v>
      </c>
      <c r="T4" s="398" t="s">
        <v>24</v>
      </c>
      <c r="U4" s="398" t="s">
        <v>25</v>
      </c>
      <c r="V4" s="398" t="s">
        <v>26</v>
      </c>
      <c r="W4" s="270" t="s">
        <v>493</v>
      </c>
      <c r="X4" s="288" t="s">
        <v>27</v>
      </c>
      <c r="Y4" s="270" t="s">
        <v>28</v>
      </c>
      <c r="Z4" s="270" t="s">
        <v>29</v>
      </c>
      <c r="AA4" s="270" t="s">
        <v>30</v>
      </c>
      <c r="AB4" s="270" t="s">
        <v>31</v>
      </c>
      <c r="AC4" s="270" t="s">
        <v>32</v>
      </c>
      <c r="AD4" s="270" t="s">
        <v>33</v>
      </c>
      <c r="AE4" s="270" t="s">
        <v>34</v>
      </c>
      <c r="AF4" s="288" t="s">
        <v>35</v>
      </c>
      <c r="AG4" s="297" t="s">
        <v>36</v>
      </c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AW4" s="297"/>
      <c r="AX4" s="297"/>
      <c r="AY4" s="297"/>
      <c r="AZ4" s="297"/>
      <c r="BA4" s="291" t="s">
        <v>37</v>
      </c>
      <c r="BB4" s="291"/>
      <c r="BC4" s="291"/>
      <c r="BD4" s="291"/>
      <c r="BE4" s="291"/>
      <c r="BF4" s="291"/>
      <c r="BG4" s="291"/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1"/>
      <c r="BS4" s="291"/>
      <c r="BT4" s="291"/>
      <c r="BU4" s="292"/>
      <c r="BV4" s="12"/>
    </row>
    <row r="5" spans="1:75" s="16" customFormat="1" ht="42.75" hidden="1" customHeight="1" x14ac:dyDescent="0.25">
      <c r="A5" s="397"/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5"/>
      <c r="M5" s="393"/>
      <c r="N5" s="393"/>
      <c r="O5" s="393"/>
      <c r="P5" s="393"/>
      <c r="Q5" s="393"/>
      <c r="R5" s="399"/>
      <c r="S5" s="484"/>
      <c r="T5" s="399"/>
      <c r="U5" s="399"/>
      <c r="V5" s="399"/>
      <c r="W5" s="271"/>
      <c r="X5" s="289"/>
      <c r="Y5" s="271"/>
      <c r="Z5" s="271"/>
      <c r="AA5" s="271"/>
      <c r="AB5" s="271"/>
      <c r="AC5" s="271"/>
      <c r="AD5" s="271"/>
      <c r="AE5" s="271"/>
      <c r="AF5" s="289"/>
      <c r="AG5" s="293" t="s">
        <v>38</v>
      </c>
      <c r="AH5" s="293"/>
      <c r="AI5" s="293"/>
      <c r="AJ5" s="293" t="s">
        <v>39</v>
      </c>
      <c r="AK5" s="293"/>
      <c r="AL5" s="293" t="s">
        <v>40</v>
      </c>
      <c r="AM5" s="293"/>
      <c r="AN5" s="293"/>
      <c r="AO5" s="293"/>
      <c r="AP5" s="293"/>
      <c r="AQ5" s="293"/>
      <c r="AR5" s="293"/>
      <c r="AS5" s="293"/>
      <c r="AT5" s="293"/>
      <c r="AU5" s="293"/>
      <c r="AV5" s="110" t="s">
        <v>41</v>
      </c>
      <c r="AW5" s="293" t="s">
        <v>42</v>
      </c>
      <c r="AX5" s="293"/>
      <c r="AY5" s="110" t="s">
        <v>43</v>
      </c>
      <c r="AZ5" s="110" t="s">
        <v>44</v>
      </c>
      <c r="BA5" s="111" t="s">
        <v>45</v>
      </c>
      <c r="BB5" s="111" t="s">
        <v>46</v>
      </c>
      <c r="BC5" s="111" t="s">
        <v>47</v>
      </c>
      <c r="BD5" s="294" t="s">
        <v>48</v>
      </c>
      <c r="BE5" s="294"/>
      <c r="BF5" s="294"/>
      <c r="BG5" s="294"/>
      <c r="BH5" s="294"/>
      <c r="BI5" s="295" t="s">
        <v>49</v>
      </c>
      <c r="BJ5" s="295" t="s">
        <v>50</v>
      </c>
      <c r="BK5" s="295" t="s">
        <v>51</v>
      </c>
      <c r="BL5" s="295" t="s">
        <v>52</v>
      </c>
      <c r="BM5" s="295" t="s">
        <v>53</v>
      </c>
      <c r="BN5" s="295" t="s">
        <v>54</v>
      </c>
      <c r="BO5" s="295" t="s">
        <v>55</v>
      </c>
      <c r="BP5" s="295" t="s">
        <v>56</v>
      </c>
      <c r="BQ5" s="295" t="s">
        <v>57</v>
      </c>
      <c r="BR5" s="295" t="s">
        <v>58</v>
      </c>
      <c r="BS5" s="295" t="s">
        <v>59</v>
      </c>
      <c r="BT5" s="295" t="s">
        <v>60</v>
      </c>
      <c r="BU5" s="298" t="s">
        <v>61</v>
      </c>
    </row>
    <row r="6" spans="1:75" s="16" customFormat="1" ht="26.25" customHeight="1" x14ac:dyDescent="0.25">
      <c r="A6" s="397"/>
      <c r="B6" s="393"/>
      <c r="C6" s="393"/>
      <c r="D6" s="393"/>
      <c r="E6" s="393"/>
      <c r="F6" s="393"/>
      <c r="G6" s="394"/>
      <c r="H6" s="394"/>
      <c r="I6" s="394"/>
      <c r="J6" s="394"/>
      <c r="K6" s="394"/>
      <c r="L6" s="395"/>
      <c r="M6" s="394"/>
      <c r="N6" s="394"/>
      <c r="O6" s="394"/>
      <c r="P6" s="394"/>
      <c r="Q6" s="394"/>
      <c r="R6" s="400"/>
      <c r="S6" s="485"/>
      <c r="T6" s="400"/>
      <c r="U6" s="400"/>
      <c r="V6" s="400"/>
      <c r="W6" s="272"/>
      <c r="X6" s="290"/>
      <c r="Y6" s="272"/>
      <c r="Z6" s="272"/>
      <c r="AA6" s="272"/>
      <c r="AB6" s="272"/>
      <c r="AC6" s="272"/>
      <c r="AD6" s="272"/>
      <c r="AE6" s="272"/>
      <c r="AF6" s="290"/>
      <c r="AG6" s="17" t="s">
        <v>62</v>
      </c>
      <c r="AH6" s="17" t="s">
        <v>63</v>
      </c>
      <c r="AI6" s="17" t="s">
        <v>64</v>
      </c>
      <c r="AJ6" s="17" t="s">
        <v>65</v>
      </c>
      <c r="AK6" s="17" t="s">
        <v>64</v>
      </c>
      <c r="AL6" s="17" t="s">
        <v>63</v>
      </c>
      <c r="AM6" s="17" t="s">
        <v>66</v>
      </c>
      <c r="AN6" s="17" t="s">
        <v>67</v>
      </c>
      <c r="AO6" s="17" t="s">
        <v>68</v>
      </c>
      <c r="AP6" s="17" t="s">
        <v>69</v>
      </c>
      <c r="AQ6" s="17" t="s">
        <v>70</v>
      </c>
      <c r="AR6" s="17" t="s">
        <v>71</v>
      </c>
      <c r="AS6" s="17" t="s">
        <v>72</v>
      </c>
      <c r="AT6" s="17" t="s">
        <v>73</v>
      </c>
      <c r="AU6" s="17" t="s">
        <v>74</v>
      </c>
      <c r="AV6" s="17" t="s">
        <v>75</v>
      </c>
      <c r="AW6" s="17" t="s">
        <v>76</v>
      </c>
      <c r="AX6" s="17" t="s">
        <v>74</v>
      </c>
      <c r="AY6" s="17" t="s">
        <v>77</v>
      </c>
      <c r="AZ6" s="17" t="s">
        <v>78</v>
      </c>
      <c r="BA6" s="112" t="s">
        <v>79</v>
      </c>
      <c r="BB6" s="112" t="s">
        <v>80</v>
      </c>
      <c r="BC6" s="112" t="s">
        <v>81</v>
      </c>
      <c r="BD6" s="112" t="s">
        <v>82</v>
      </c>
      <c r="BE6" s="112" t="s">
        <v>83</v>
      </c>
      <c r="BF6" s="112" t="s">
        <v>84</v>
      </c>
      <c r="BG6" s="112" t="s">
        <v>85</v>
      </c>
      <c r="BH6" s="112" t="s">
        <v>86</v>
      </c>
      <c r="BI6" s="296"/>
      <c r="BJ6" s="296"/>
      <c r="BK6" s="296"/>
      <c r="BL6" s="296"/>
      <c r="BM6" s="296"/>
      <c r="BN6" s="296"/>
      <c r="BO6" s="296"/>
      <c r="BP6" s="296"/>
      <c r="BQ6" s="296"/>
      <c r="BR6" s="296"/>
      <c r="BS6" s="296"/>
      <c r="BT6" s="296"/>
      <c r="BU6" s="299"/>
    </row>
    <row r="7" spans="1:75" s="23" customFormat="1" ht="39.950000000000003" customHeight="1" x14ac:dyDescent="0.25">
      <c r="A7" s="300" t="s">
        <v>505</v>
      </c>
      <c r="B7" s="303">
        <v>0.3</v>
      </c>
      <c r="C7" s="355">
        <f>+D7*30%</f>
        <v>3.5999999999999997E-2</v>
      </c>
      <c r="D7" s="306">
        <v>0.12</v>
      </c>
      <c r="E7" s="306" t="s">
        <v>88</v>
      </c>
      <c r="F7" s="309">
        <v>1</v>
      </c>
      <c r="G7" s="309">
        <v>0.25</v>
      </c>
      <c r="H7" s="358" t="s">
        <v>89</v>
      </c>
      <c r="I7" s="314" t="s">
        <v>0</v>
      </c>
      <c r="J7" s="314" t="s">
        <v>495</v>
      </c>
      <c r="K7" s="314" t="s">
        <v>91</v>
      </c>
      <c r="L7" s="314" t="s">
        <v>92</v>
      </c>
      <c r="M7" s="314" t="s">
        <v>93</v>
      </c>
      <c r="N7" s="314" t="s">
        <v>94</v>
      </c>
      <c r="O7" s="314" t="s">
        <v>95</v>
      </c>
      <c r="P7" s="314">
        <v>400</v>
      </c>
      <c r="Q7" s="314">
        <v>400</v>
      </c>
      <c r="R7" s="314">
        <v>10</v>
      </c>
      <c r="S7" s="480">
        <v>42</v>
      </c>
      <c r="T7" s="314">
        <v>50</v>
      </c>
      <c r="U7" s="314">
        <v>90</v>
      </c>
      <c r="V7" s="314">
        <v>400</v>
      </c>
      <c r="W7" s="314">
        <v>400</v>
      </c>
      <c r="X7" s="315">
        <v>0</v>
      </c>
      <c r="Y7" s="114" t="s">
        <v>96</v>
      </c>
      <c r="Z7" s="115">
        <v>0</v>
      </c>
      <c r="AA7" s="114">
        <v>15</v>
      </c>
      <c r="AB7" s="114" t="s">
        <v>97</v>
      </c>
      <c r="AC7" s="21">
        <v>43831</v>
      </c>
      <c r="AD7" s="21">
        <v>44196</v>
      </c>
      <c r="AE7" s="114" t="s">
        <v>98</v>
      </c>
      <c r="AF7" s="114" t="s">
        <v>99</v>
      </c>
      <c r="AG7" s="114" t="s">
        <v>100</v>
      </c>
      <c r="AH7" s="114"/>
      <c r="AI7" s="114" t="s">
        <v>100</v>
      </c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 t="s">
        <v>100</v>
      </c>
      <c r="AX7" s="114"/>
      <c r="AY7" s="114" t="s">
        <v>100</v>
      </c>
      <c r="AZ7" s="114"/>
      <c r="BA7" s="114" t="s">
        <v>100</v>
      </c>
      <c r="BB7" s="114" t="s">
        <v>100</v>
      </c>
      <c r="BC7" s="114" t="s">
        <v>100</v>
      </c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22"/>
    </row>
    <row r="8" spans="1:75" s="23" customFormat="1" ht="39.950000000000003" customHeight="1" x14ac:dyDescent="0.25">
      <c r="A8" s="301"/>
      <c r="B8" s="304"/>
      <c r="C8" s="356"/>
      <c r="D8" s="307"/>
      <c r="E8" s="307"/>
      <c r="F8" s="310"/>
      <c r="G8" s="312"/>
      <c r="H8" s="312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480"/>
      <c r="T8" s="314"/>
      <c r="U8" s="314"/>
      <c r="V8" s="314"/>
      <c r="W8" s="314"/>
      <c r="X8" s="315"/>
      <c r="Y8" s="114" t="s">
        <v>101</v>
      </c>
      <c r="Z8" s="115">
        <v>0</v>
      </c>
      <c r="AA8" s="114">
        <v>25</v>
      </c>
      <c r="AB8" s="114" t="s">
        <v>102</v>
      </c>
      <c r="AC8" s="21">
        <v>43831</v>
      </c>
      <c r="AD8" s="21">
        <v>44196</v>
      </c>
      <c r="AE8" s="114" t="s">
        <v>103</v>
      </c>
      <c r="AF8" s="114" t="s">
        <v>99</v>
      </c>
      <c r="AG8" s="114" t="s">
        <v>100</v>
      </c>
      <c r="AH8" s="114"/>
      <c r="AI8" s="114" t="s">
        <v>100</v>
      </c>
      <c r="AJ8" s="114"/>
      <c r="AK8" s="114"/>
      <c r="AL8" s="114"/>
      <c r="AM8" s="114"/>
      <c r="AN8" s="114"/>
      <c r="AO8" s="114"/>
      <c r="AP8" s="114"/>
      <c r="AQ8" s="114"/>
      <c r="AR8" s="114" t="s">
        <v>100</v>
      </c>
      <c r="AS8" s="114" t="s">
        <v>100</v>
      </c>
      <c r="AT8" s="114"/>
      <c r="AU8" s="114" t="s">
        <v>100</v>
      </c>
      <c r="AV8" s="114"/>
      <c r="AW8" s="114" t="s">
        <v>100</v>
      </c>
      <c r="AX8" s="114" t="s">
        <v>100</v>
      </c>
      <c r="AY8" s="114" t="s">
        <v>100</v>
      </c>
      <c r="AZ8" s="114"/>
      <c r="BA8" s="114" t="s">
        <v>100</v>
      </c>
      <c r="BB8" s="114" t="s">
        <v>100</v>
      </c>
      <c r="BC8" s="114" t="s">
        <v>100</v>
      </c>
      <c r="BD8" s="114" t="s">
        <v>100</v>
      </c>
      <c r="BE8" s="114"/>
      <c r="BF8" s="114"/>
      <c r="BG8" s="114"/>
      <c r="BH8" s="114" t="s">
        <v>100</v>
      </c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22"/>
    </row>
    <row r="9" spans="1:75" s="23" customFormat="1" ht="39.950000000000003" customHeight="1" x14ac:dyDescent="0.25">
      <c r="A9" s="301"/>
      <c r="B9" s="304"/>
      <c r="C9" s="356"/>
      <c r="D9" s="307"/>
      <c r="E9" s="307"/>
      <c r="F9" s="310"/>
      <c r="G9" s="312"/>
      <c r="H9" s="312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480"/>
      <c r="T9" s="314"/>
      <c r="U9" s="314"/>
      <c r="V9" s="314"/>
      <c r="W9" s="314"/>
      <c r="X9" s="315"/>
      <c r="Y9" s="114" t="s">
        <v>104</v>
      </c>
      <c r="Z9" s="115">
        <v>0</v>
      </c>
      <c r="AA9" s="114">
        <v>30</v>
      </c>
      <c r="AB9" s="114" t="s">
        <v>105</v>
      </c>
      <c r="AC9" s="21">
        <v>43831</v>
      </c>
      <c r="AD9" s="21">
        <v>44196</v>
      </c>
      <c r="AE9" s="114" t="s">
        <v>103</v>
      </c>
      <c r="AF9" s="114" t="s">
        <v>99</v>
      </c>
      <c r="AG9" s="114" t="s">
        <v>100</v>
      </c>
      <c r="AH9" s="114"/>
      <c r="AI9" s="114" t="s">
        <v>100</v>
      </c>
      <c r="AJ9" s="114"/>
      <c r="AK9" s="114"/>
      <c r="AL9" s="114"/>
      <c r="AM9" s="114" t="s">
        <v>100</v>
      </c>
      <c r="AN9" s="114"/>
      <c r="AO9" s="114"/>
      <c r="AP9" s="114"/>
      <c r="AQ9" s="114"/>
      <c r="AR9" s="114" t="s">
        <v>100</v>
      </c>
      <c r="AS9" s="114" t="s">
        <v>100</v>
      </c>
      <c r="AT9" s="114"/>
      <c r="AU9" s="114" t="s">
        <v>100</v>
      </c>
      <c r="AV9" s="114"/>
      <c r="AW9" s="114" t="s">
        <v>100</v>
      </c>
      <c r="AX9" s="114" t="s">
        <v>100</v>
      </c>
      <c r="AY9" s="114" t="s">
        <v>100</v>
      </c>
      <c r="AZ9" s="114"/>
      <c r="BA9" s="114" t="s">
        <v>100</v>
      </c>
      <c r="BB9" s="114" t="s">
        <v>100</v>
      </c>
      <c r="BC9" s="114" t="s">
        <v>100</v>
      </c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22"/>
    </row>
    <row r="10" spans="1:75" s="23" customFormat="1" ht="39.950000000000003" customHeight="1" x14ac:dyDescent="0.25">
      <c r="A10" s="301"/>
      <c r="B10" s="304"/>
      <c r="C10" s="357"/>
      <c r="D10" s="308"/>
      <c r="E10" s="307"/>
      <c r="F10" s="310"/>
      <c r="G10" s="312"/>
      <c r="H10" s="312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480"/>
      <c r="T10" s="314"/>
      <c r="U10" s="314"/>
      <c r="V10" s="314"/>
      <c r="W10" s="314"/>
      <c r="X10" s="315"/>
      <c r="Y10" s="114" t="s">
        <v>106</v>
      </c>
      <c r="Z10" s="115">
        <v>0</v>
      </c>
      <c r="AA10" s="114">
        <v>30</v>
      </c>
      <c r="AB10" s="114" t="s">
        <v>107</v>
      </c>
      <c r="AC10" s="21">
        <v>44013</v>
      </c>
      <c r="AD10" s="21">
        <v>44196</v>
      </c>
      <c r="AE10" s="114" t="s">
        <v>108</v>
      </c>
      <c r="AF10" s="114" t="s">
        <v>99</v>
      </c>
      <c r="AG10" s="114" t="s">
        <v>100</v>
      </c>
      <c r="AH10" s="114"/>
      <c r="AI10" s="114" t="s">
        <v>100</v>
      </c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 t="s">
        <v>100</v>
      </c>
      <c r="AX10" s="114"/>
      <c r="AY10" s="114"/>
      <c r="AZ10" s="114"/>
      <c r="BA10" s="114" t="s">
        <v>100</v>
      </c>
      <c r="BB10" s="114" t="s">
        <v>100</v>
      </c>
      <c r="BC10" s="114" t="s">
        <v>100</v>
      </c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22"/>
    </row>
    <row r="11" spans="1:75" s="23" customFormat="1" ht="39.950000000000003" hidden="1" customHeight="1" x14ac:dyDescent="0.25">
      <c r="A11" s="301"/>
      <c r="B11" s="304"/>
      <c r="C11" s="355">
        <f>+D11*30%</f>
        <v>0.03</v>
      </c>
      <c r="D11" s="316">
        <v>0.1</v>
      </c>
      <c r="E11" s="316" t="s">
        <v>109</v>
      </c>
      <c r="F11" s="310"/>
      <c r="G11" s="312"/>
      <c r="H11" s="312"/>
      <c r="I11" s="314" t="s">
        <v>110</v>
      </c>
      <c r="J11" s="314" t="s">
        <v>496</v>
      </c>
      <c r="K11" s="314" t="s">
        <v>112</v>
      </c>
      <c r="L11" s="314" t="s">
        <v>113</v>
      </c>
      <c r="M11" s="314" t="s">
        <v>114</v>
      </c>
      <c r="N11" s="314" t="s">
        <v>115</v>
      </c>
      <c r="O11" s="314" t="s">
        <v>116</v>
      </c>
      <c r="P11" s="321">
        <v>0.65</v>
      </c>
      <c r="Q11" s="321">
        <v>1</v>
      </c>
      <c r="R11" s="321">
        <v>0.06</v>
      </c>
      <c r="S11" s="481">
        <v>0.06</v>
      </c>
      <c r="T11" s="321">
        <v>0.2</v>
      </c>
      <c r="U11" s="321">
        <v>0.7</v>
      </c>
      <c r="V11" s="321">
        <v>1</v>
      </c>
      <c r="W11" s="321">
        <v>1</v>
      </c>
      <c r="X11" s="315">
        <v>31109000000</v>
      </c>
      <c r="Y11" s="114" t="s">
        <v>117</v>
      </c>
      <c r="Z11" s="115">
        <v>0</v>
      </c>
      <c r="AA11" s="116">
        <v>0.05</v>
      </c>
      <c r="AB11" s="114" t="s">
        <v>118</v>
      </c>
      <c r="AC11" s="21">
        <v>43891</v>
      </c>
      <c r="AD11" s="21">
        <v>44043</v>
      </c>
      <c r="AE11" s="114" t="s">
        <v>119</v>
      </c>
      <c r="AF11" s="114" t="s">
        <v>120</v>
      </c>
      <c r="AG11" s="114"/>
      <c r="AH11" s="114"/>
      <c r="AI11" s="114"/>
      <c r="AJ11" s="114"/>
      <c r="AK11" s="114"/>
      <c r="AL11" s="114"/>
      <c r="AM11" s="114" t="s">
        <v>100</v>
      </c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114"/>
      <c r="BM11" s="25"/>
      <c r="BN11" s="25"/>
      <c r="BO11" s="25"/>
      <c r="BP11" s="25"/>
      <c r="BQ11" s="25"/>
      <c r="BR11" s="25"/>
      <c r="BS11" s="25"/>
      <c r="BT11" s="25"/>
      <c r="BU11" s="25"/>
      <c r="BV11" s="114"/>
      <c r="BW11" s="22"/>
    </row>
    <row r="12" spans="1:75" s="23" customFormat="1" ht="39.950000000000003" hidden="1" customHeight="1" x14ac:dyDescent="0.25">
      <c r="A12" s="301"/>
      <c r="B12" s="304"/>
      <c r="C12" s="356"/>
      <c r="D12" s="316"/>
      <c r="E12" s="316"/>
      <c r="F12" s="310"/>
      <c r="G12" s="312"/>
      <c r="H12" s="312"/>
      <c r="I12" s="314"/>
      <c r="J12" s="314"/>
      <c r="K12" s="314"/>
      <c r="L12" s="314"/>
      <c r="M12" s="314"/>
      <c r="N12" s="314"/>
      <c r="O12" s="314"/>
      <c r="P12" s="321"/>
      <c r="Q12" s="321"/>
      <c r="R12" s="321"/>
      <c r="S12" s="481"/>
      <c r="T12" s="321"/>
      <c r="U12" s="321"/>
      <c r="V12" s="321"/>
      <c r="W12" s="321"/>
      <c r="X12" s="315"/>
      <c r="Y12" s="114" t="s">
        <v>121</v>
      </c>
      <c r="Z12" s="115">
        <v>0</v>
      </c>
      <c r="AA12" s="116">
        <v>0.3</v>
      </c>
      <c r="AB12" s="114" t="s">
        <v>122</v>
      </c>
      <c r="AC12" s="21">
        <v>43831</v>
      </c>
      <c r="AD12" s="21">
        <v>44135</v>
      </c>
      <c r="AE12" s="114" t="s">
        <v>123</v>
      </c>
      <c r="AF12" s="114" t="s">
        <v>124</v>
      </c>
      <c r="AG12" s="114" t="s">
        <v>100</v>
      </c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 t="s">
        <v>100</v>
      </c>
      <c r="AV12" s="114"/>
      <c r="AW12" s="114"/>
      <c r="AX12" s="114" t="s">
        <v>100</v>
      </c>
      <c r="AY12" s="114"/>
      <c r="AZ12" s="114" t="s">
        <v>100</v>
      </c>
      <c r="BA12" s="25"/>
      <c r="BB12" s="25"/>
      <c r="BC12" s="25"/>
      <c r="BD12" s="25"/>
      <c r="BE12" s="25"/>
      <c r="BF12" s="25"/>
      <c r="BG12" s="25"/>
      <c r="BH12" s="114" t="s">
        <v>100</v>
      </c>
      <c r="BI12" s="25"/>
      <c r="BJ12" s="25"/>
      <c r="BK12" s="25"/>
      <c r="BL12" s="114" t="s">
        <v>100</v>
      </c>
      <c r="BM12" s="25"/>
      <c r="BN12" s="25"/>
      <c r="BO12" s="25"/>
      <c r="BP12" s="25"/>
      <c r="BQ12" s="25"/>
      <c r="BR12" s="25"/>
      <c r="BS12" s="25"/>
      <c r="BT12" s="25"/>
      <c r="BU12" s="25"/>
      <c r="BV12" s="114"/>
      <c r="BW12" s="22"/>
    </row>
    <row r="13" spans="1:75" s="23" customFormat="1" ht="39.950000000000003" hidden="1" customHeight="1" x14ac:dyDescent="0.25">
      <c r="A13" s="301"/>
      <c r="B13" s="304"/>
      <c r="C13" s="356"/>
      <c r="D13" s="316"/>
      <c r="E13" s="316"/>
      <c r="F13" s="310"/>
      <c r="G13" s="312"/>
      <c r="H13" s="312"/>
      <c r="I13" s="314"/>
      <c r="J13" s="314"/>
      <c r="K13" s="314"/>
      <c r="L13" s="314"/>
      <c r="M13" s="314"/>
      <c r="N13" s="314"/>
      <c r="O13" s="314"/>
      <c r="P13" s="321"/>
      <c r="Q13" s="321"/>
      <c r="R13" s="321"/>
      <c r="S13" s="481"/>
      <c r="T13" s="321"/>
      <c r="U13" s="321"/>
      <c r="V13" s="321"/>
      <c r="W13" s="321"/>
      <c r="X13" s="315"/>
      <c r="Y13" s="114" t="s">
        <v>125</v>
      </c>
      <c r="Z13" s="115">
        <v>0</v>
      </c>
      <c r="AA13" s="116">
        <v>0.6</v>
      </c>
      <c r="AB13" s="114" t="s">
        <v>126</v>
      </c>
      <c r="AC13" s="21">
        <v>43831</v>
      </c>
      <c r="AD13" s="21">
        <v>44176</v>
      </c>
      <c r="AE13" s="114" t="s">
        <v>119</v>
      </c>
      <c r="AF13" s="114" t="s">
        <v>127</v>
      </c>
      <c r="AG13" s="114" t="s">
        <v>100</v>
      </c>
      <c r="AH13" s="114" t="s">
        <v>100</v>
      </c>
      <c r="AI13" s="114"/>
      <c r="AJ13" s="114"/>
      <c r="AK13" s="114"/>
      <c r="AL13" s="114" t="s">
        <v>100</v>
      </c>
      <c r="AM13" s="114"/>
      <c r="AN13" s="114"/>
      <c r="AO13" s="114"/>
      <c r="AP13" s="114"/>
      <c r="AQ13" s="114"/>
      <c r="AR13" s="114"/>
      <c r="AS13" s="114"/>
      <c r="AT13" s="114"/>
      <c r="AU13" s="114" t="s">
        <v>100</v>
      </c>
      <c r="AV13" s="114"/>
      <c r="AW13" s="114" t="s">
        <v>100</v>
      </c>
      <c r="AX13" s="114" t="s">
        <v>100</v>
      </c>
      <c r="AY13" s="114"/>
      <c r="AZ13" s="114" t="s">
        <v>100</v>
      </c>
      <c r="BA13" s="25"/>
      <c r="BB13" s="114" t="s">
        <v>100</v>
      </c>
      <c r="BC13" s="25"/>
      <c r="BD13" s="25"/>
      <c r="BE13" s="25"/>
      <c r="BF13" s="114"/>
      <c r="BG13" s="114"/>
      <c r="BH13" s="114" t="s">
        <v>100</v>
      </c>
      <c r="BI13" s="114"/>
      <c r="BJ13" s="114"/>
      <c r="BK13" s="114"/>
      <c r="BL13" s="114" t="s">
        <v>100</v>
      </c>
      <c r="BM13" s="114"/>
      <c r="BN13" s="25"/>
      <c r="BO13" s="25"/>
      <c r="BP13" s="25"/>
      <c r="BQ13" s="25"/>
      <c r="BR13" s="25"/>
      <c r="BS13" s="25"/>
      <c r="BT13" s="25"/>
      <c r="BU13" s="25"/>
      <c r="BV13" s="114"/>
      <c r="BW13" s="22"/>
    </row>
    <row r="14" spans="1:75" s="23" customFormat="1" ht="39.950000000000003" hidden="1" customHeight="1" x14ac:dyDescent="0.25">
      <c r="A14" s="301"/>
      <c r="B14" s="304"/>
      <c r="C14" s="357"/>
      <c r="D14" s="316"/>
      <c r="E14" s="316"/>
      <c r="F14" s="310"/>
      <c r="G14" s="312"/>
      <c r="H14" s="359"/>
      <c r="I14" s="314"/>
      <c r="J14" s="314"/>
      <c r="K14" s="314"/>
      <c r="L14" s="314"/>
      <c r="M14" s="314"/>
      <c r="N14" s="314"/>
      <c r="O14" s="314"/>
      <c r="P14" s="321"/>
      <c r="Q14" s="321"/>
      <c r="R14" s="321"/>
      <c r="S14" s="481"/>
      <c r="T14" s="321"/>
      <c r="U14" s="321"/>
      <c r="V14" s="321"/>
      <c r="W14" s="321"/>
      <c r="X14" s="315"/>
      <c r="Y14" s="114" t="s">
        <v>128</v>
      </c>
      <c r="Z14" s="115">
        <v>0</v>
      </c>
      <c r="AA14" s="116">
        <v>0.05</v>
      </c>
      <c r="AB14" s="114" t="s">
        <v>129</v>
      </c>
      <c r="AC14" s="21">
        <v>43831</v>
      </c>
      <c r="AD14" s="21">
        <v>44196</v>
      </c>
      <c r="AE14" s="114" t="s">
        <v>119</v>
      </c>
      <c r="AF14" s="114" t="s">
        <v>130</v>
      </c>
      <c r="AG14" s="114"/>
      <c r="AH14" s="114" t="s">
        <v>100</v>
      </c>
      <c r="AI14" s="114" t="s">
        <v>100</v>
      </c>
      <c r="AJ14" s="114"/>
      <c r="AK14" s="114" t="s">
        <v>100</v>
      </c>
      <c r="AL14" s="114" t="s">
        <v>100</v>
      </c>
      <c r="AM14" s="114"/>
      <c r="AN14" s="114"/>
      <c r="AO14" s="114"/>
      <c r="AP14" s="114"/>
      <c r="AQ14" s="114"/>
      <c r="AR14" s="114"/>
      <c r="AS14" s="114"/>
      <c r="AT14" s="114"/>
      <c r="AU14" s="114" t="s">
        <v>100</v>
      </c>
      <c r="AV14" s="114" t="s">
        <v>100</v>
      </c>
      <c r="AW14" s="114"/>
      <c r="AX14" s="114" t="s">
        <v>100</v>
      </c>
      <c r="AY14" s="114"/>
      <c r="AZ14" s="114"/>
      <c r="BA14" s="25"/>
      <c r="BB14" s="25"/>
      <c r="BC14" s="25"/>
      <c r="BD14" s="25"/>
      <c r="BE14" s="25"/>
      <c r="BF14" s="114" t="s">
        <v>100</v>
      </c>
      <c r="BG14" s="25"/>
      <c r="BH14" s="114" t="s">
        <v>100</v>
      </c>
      <c r="BI14" s="25"/>
      <c r="BJ14" s="25"/>
      <c r="BK14" s="25"/>
      <c r="BL14" s="114"/>
      <c r="BM14" s="25"/>
      <c r="BN14" s="25"/>
      <c r="BO14" s="25"/>
      <c r="BP14" s="25"/>
      <c r="BQ14" s="25"/>
      <c r="BR14" s="25"/>
      <c r="BS14" s="25"/>
      <c r="BT14" s="25"/>
      <c r="BU14" s="25"/>
      <c r="BV14" s="114"/>
      <c r="BW14" s="22"/>
    </row>
    <row r="15" spans="1:75" s="23" customFormat="1" ht="39.950000000000003" hidden="1" customHeight="1" x14ac:dyDescent="0.25">
      <c r="A15" s="301"/>
      <c r="B15" s="304"/>
      <c r="C15" s="327">
        <f>+D15*30%</f>
        <v>0.03</v>
      </c>
      <c r="D15" s="316">
        <v>0.1</v>
      </c>
      <c r="E15" s="316" t="s">
        <v>131</v>
      </c>
      <c r="F15" s="310"/>
      <c r="G15" s="312"/>
      <c r="H15" s="358" t="s">
        <v>132</v>
      </c>
      <c r="I15" s="314" t="s">
        <v>133</v>
      </c>
      <c r="J15" s="314" t="s">
        <v>501</v>
      </c>
      <c r="K15" s="314" t="s">
        <v>135</v>
      </c>
      <c r="L15" s="314" t="s">
        <v>136</v>
      </c>
      <c r="M15" s="314" t="s">
        <v>506</v>
      </c>
      <c r="N15" s="314" t="s">
        <v>138</v>
      </c>
      <c r="O15" s="314" t="s">
        <v>138</v>
      </c>
      <c r="P15" s="314">
        <v>0</v>
      </c>
      <c r="Q15" s="314">
        <v>1</v>
      </c>
      <c r="R15" s="314">
        <v>0</v>
      </c>
      <c r="S15" s="480">
        <v>0</v>
      </c>
      <c r="T15" s="314">
        <v>0</v>
      </c>
      <c r="U15" s="314">
        <v>1</v>
      </c>
      <c r="V15" s="314">
        <v>1</v>
      </c>
      <c r="W15" s="314">
        <v>1</v>
      </c>
      <c r="X15" s="315">
        <v>0</v>
      </c>
      <c r="Y15" s="114" t="s">
        <v>139</v>
      </c>
      <c r="Z15" s="115">
        <v>0</v>
      </c>
      <c r="AA15" s="116">
        <v>0.7</v>
      </c>
      <c r="AB15" s="114" t="s">
        <v>140</v>
      </c>
      <c r="AC15" s="21">
        <v>43831</v>
      </c>
      <c r="AD15" s="21">
        <v>44104</v>
      </c>
      <c r="AE15" s="114" t="s">
        <v>487</v>
      </c>
      <c r="AF15" s="114" t="s">
        <v>142</v>
      </c>
      <c r="AG15" s="114" t="s">
        <v>143</v>
      </c>
      <c r="AH15" s="114"/>
      <c r="AI15" s="114"/>
      <c r="AJ15" s="114" t="s">
        <v>143</v>
      </c>
      <c r="AK15" s="114" t="s">
        <v>143</v>
      </c>
      <c r="AL15" s="114"/>
      <c r="AM15" s="114" t="s">
        <v>143</v>
      </c>
      <c r="AN15" s="114" t="s">
        <v>143</v>
      </c>
      <c r="AO15" s="114"/>
      <c r="AP15" s="114"/>
      <c r="AQ15" s="114"/>
      <c r="AR15" s="114" t="s">
        <v>143</v>
      </c>
      <c r="AS15" s="114" t="s">
        <v>143</v>
      </c>
      <c r="AT15" s="114" t="s">
        <v>143</v>
      </c>
      <c r="AU15" s="114" t="s">
        <v>143</v>
      </c>
      <c r="AV15" s="114"/>
      <c r="AW15" s="114" t="s">
        <v>143</v>
      </c>
      <c r="AX15" s="114"/>
      <c r="AY15" s="114" t="s">
        <v>143</v>
      </c>
      <c r="AZ15" s="114"/>
      <c r="BA15" s="26" t="s">
        <v>143</v>
      </c>
      <c r="BB15" s="26"/>
      <c r="BC15" s="26" t="s">
        <v>143</v>
      </c>
      <c r="BD15" s="26"/>
      <c r="BE15" s="26"/>
      <c r="BF15" s="26"/>
      <c r="BG15" s="26" t="s">
        <v>143</v>
      </c>
      <c r="BH15" s="26" t="s">
        <v>143</v>
      </c>
      <c r="BI15" s="26" t="s">
        <v>143</v>
      </c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114"/>
      <c r="BW15" s="22"/>
    </row>
    <row r="16" spans="1:75" s="23" customFormat="1" ht="39.950000000000003" hidden="1" customHeight="1" x14ac:dyDescent="0.25">
      <c r="A16" s="301"/>
      <c r="B16" s="304"/>
      <c r="C16" s="327"/>
      <c r="D16" s="316"/>
      <c r="E16" s="316"/>
      <c r="F16" s="310"/>
      <c r="G16" s="312"/>
      <c r="H16" s="312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480"/>
      <c r="T16" s="314"/>
      <c r="U16" s="314"/>
      <c r="V16" s="314"/>
      <c r="W16" s="314"/>
      <c r="X16" s="315"/>
      <c r="Y16" s="114" t="s">
        <v>144</v>
      </c>
      <c r="Z16" s="115">
        <v>0</v>
      </c>
      <c r="AA16" s="116">
        <v>0.3</v>
      </c>
      <c r="AB16" s="114" t="s">
        <v>145</v>
      </c>
      <c r="AC16" s="21">
        <v>44105</v>
      </c>
      <c r="AD16" s="21">
        <v>44196</v>
      </c>
      <c r="AE16" s="114" t="s">
        <v>487</v>
      </c>
      <c r="AF16" s="114" t="s">
        <v>142</v>
      </c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22"/>
    </row>
    <row r="17" spans="1:75" s="23" customFormat="1" ht="39.950000000000003" customHeight="1" x14ac:dyDescent="0.25">
      <c r="A17" s="301"/>
      <c r="B17" s="304"/>
      <c r="C17" s="355">
        <f>+D17*30%</f>
        <v>0.03</v>
      </c>
      <c r="D17" s="306">
        <v>0.1</v>
      </c>
      <c r="E17" s="316" t="s">
        <v>146</v>
      </c>
      <c r="F17" s="310"/>
      <c r="G17" s="312"/>
      <c r="H17" s="312"/>
      <c r="I17" s="314" t="s">
        <v>147</v>
      </c>
      <c r="J17" s="314" t="s">
        <v>495</v>
      </c>
      <c r="K17" s="314" t="s">
        <v>148</v>
      </c>
      <c r="L17" s="314" t="s">
        <v>92</v>
      </c>
      <c r="M17" s="314" t="s">
        <v>149</v>
      </c>
      <c r="N17" s="314" t="s">
        <v>150</v>
      </c>
      <c r="O17" s="314" t="s">
        <v>138</v>
      </c>
      <c r="P17" s="314">
        <v>3</v>
      </c>
      <c r="Q17" s="314">
        <v>3</v>
      </c>
      <c r="R17" s="314">
        <v>0</v>
      </c>
      <c r="S17" s="480">
        <v>0</v>
      </c>
      <c r="T17" s="314">
        <v>0</v>
      </c>
      <c r="U17" s="314">
        <v>1</v>
      </c>
      <c r="V17" s="314">
        <v>3</v>
      </c>
      <c r="W17" s="314">
        <v>3</v>
      </c>
      <c r="X17" s="315"/>
      <c r="Y17" s="114" t="s">
        <v>151</v>
      </c>
      <c r="Z17" s="115">
        <v>0</v>
      </c>
      <c r="AA17" s="114">
        <v>40</v>
      </c>
      <c r="AB17" s="114" t="s">
        <v>152</v>
      </c>
      <c r="AC17" s="21">
        <v>44105</v>
      </c>
      <c r="AD17" s="21">
        <v>44196</v>
      </c>
      <c r="AE17" s="114" t="s">
        <v>108</v>
      </c>
      <c r="AF17" s="114" t="s">
        <v>99</v>
      </c>
      <c r="AG17" s="114" t="s">
        <v>100</v>
      </c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26"/>
      <c r="BB17" s="26"/>
      <c r="BC17" s="26" t="s">
        <v>100</v>
      </c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114"/>
      <c r="BW17" s="22"/>
    </row>
    <row r="18" spans="1:75" s="23" customFormat="1" ht="39.950000000000003" customHeight="1" x14ac:dyDescent="0.25">
      <c r="A18" s="301"/>
      <c r="B18" s="304"/>
      <c r="C18" s="356"/>
      <c r="D18" s="307"/>
      <c r="E18" s="316"/>
      <c r="F18" s="310"/>
      <c r="G18" s="312"/>
      <c r="H18" s="312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480"/>
      <c r="T18" s="314"/>
      <c r="U18" s="314"/>
      <c r="V18" s="314"/>
      <c r="W18" s="314"/>
      <c r="X18" s="315"/>
      <c r="Y18" s="114" t="s">
        <v>153</v>
      </c>
      <c r="Z18" s="115">
        <v>0</v>
      </c>
      <c r="AA18" s="114">
        <v>20</v>
      </c>
      <c r="AB18" s="114" t="s">
        <v>154</v>
      </c>
      <c r="AC18" s="21">
        <v>43831</v>
      </c>
      <c r="AD18" s="21">
        <v>44196</v>
      </c>
      <c r="AE18" s="114" t="s">
        <v>155</v>
      </c>
      <c r="AF18" s="114" t="s">
        <v>99</v>
      </c>
      <c r="AG18" s="114" t="s">
        <v>100</v>
      </c>
      <c r="AH18" s="114"/>
      <c r="AI18" s="114" t="s">
        <v>100</v>
      </c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 t="s">
        <v>100</v>
      </c>
      <c r="AX18" s="114"/>
      <c r="AY18" s="114"/>
      <c r="AZ18" s="114"/>
      <c r="BA18" s="26"/>
      <c r="BB18" s="26"/>
      <c r="BC18" s="26" t="s">
        <v>100</v>
      </c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114"/>
      <c r="BW18" s="22"/>
    </row>
    <row r="19" spans="1:75" s="23" customFormat="1" ht="55.5" customHeight="1" x14ac:dyDescent="0.25">
      <c r="A19" s="301"/>
      <c r="B19" s="304"/>
      <c r="C19" s="357"/>
      <c r="D19" s="308"/>
      <c r="E19" s="316"/>
      <c r="F19" s="310"/>
      <c r="G19" s="312"/>
      <c r="H19" s="359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480"/>
      <c r="T19" s="314"/>
      <c r="U19" s="314"/>
      <c r="V19" s="314"/>
      <c r="W19" s="314"/>
      <c r="X19" s="315"/>
      <c r="Y19" s="114" t="s">
        <v>156</v>
      </c>
      <c r="Z19" s="115">
        <v>0</v>
      </c>
      <c r="AA19" s="114">
        <v>40</v>
      </c>
      <c r="AB19" s="114" t="s">
        <v>157</v>
      </c>
      <c r="AC19" s="21">
        <v>43831</v>
      </c>
      <c r="AD19" s="21">
        <v>44196</v>
      </c>
      <c r="AE19" s="114" t="s">
        <v>158</v>
      </c>
      <c r="AF19" s="114" t="s">
        <v>99</v>
      </c>
      <c r="AG19" s="114" t="s">
        <v>100</v>
      </c>
      <c r="AH19" s="114"/>
      <c r="AI19" s="114" t="s">
        <v>100</v>
      </c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26" t="s">
        <v>100</v>
      </c>
      <c r="BB19" s="26" t="s">
        <v>100</v>
      </c>
      <c r="BC19" s="26" t="s">
        <v>100</v>
      </c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114"/>
      <c r="BW19" s="22"/>
    </row>
    <row r="20" spans="1:75" s="23" customFormat="1" ht="39.950000000000003" hidden="1" customHeight="1" x14ac:dyDescent="0.25">
      <c r="A20" s="301"/>
      <c r="B20" s="304"/>
      <c r="C20" s="355">
        <f>+D20*30%</f>
        <v>3.5999999999999997E-2</v>
      </c>
      <c r="D20" s="306">
        <v>0.12</v>
      </c>
      <c r="E20" s="316" t="s">
        <v>159</v>
      </c>
      <c r="F20" s="310"/>
      <c r="G20" s="312"/>
      <c r="H20" s="312" t="s">
        <v>160</v>
      </c>
      <c r="I20" s="314" t="s">
        <v>161</v>
      </c>
      <c r="J20" s="314" t="s">
        <v>496</v>
      </c>
      <c r="K20" s="314" t="s">
        <v>162</v>
      </c>
      <c r="L20" s="314" t="s">
        <v>163</v>
      </c>
      <c r="M20" s="314" t="s">
        <v>164</v>
      </c>
      <c r="N20" s="314" t="s">
        <v>165</v>
      </c>
      <c r="O20" s="314" t="s">
        <v>138</v>
      </c>
      <c r="P20" s="314">
        <v>20</v>
      </c>
      <c r="Q20" s="314">
        <v>23</v>
      </c>
      <c r="R20" s="314">
        <v>3</v>
      </c>
      <c r="S20" s="480">
        <v>3</v>
      </c>
      <c r="T20" s="314">
        <v>9</v>
      </c>
      <c r="U20" s="314">
        <v>16</v>
      </c>
      <c r="V20" s="314">
        <v>23</v>
      </c>
      <c r="W20" s="314">
        <v>23</v>
      </c>
      <c r="X20" s="315"/>
      <c r="Y20" s="114" t="s">
        <v>166</v>
      </c>
      <c r="Z20" s="115">
        <v>0</v>
      </c>
      <c r="AA20" s="116">
        <v>0.1</v>
      </c>
      <c r="AB20" s="21" t="s">
        <v>167</v>
      </c>
      <c r="AC20" s="21">
        <v>43862</v>
      </c>
      <c r="AD20" s="21">
        <v>44012</v>
      </c>
      <c r="AE20" s="114" t="s">
        <v>119</v>
      </c>
      <c r="AF20" s="114" t="s">
        <v>168</v>
      </c>
      <c r="AG20" s="114"/>
      <c r="AH20" s="114"/>
      <c r="AI20" s="114"/>
      <c r="AJ20" s="114"/>
      <c r="AK20" s="114"/>
      <c r="AL20" s="114"/>
      <c r="AM20" s="114" t="s">
        <v>143</v>
      </c>
      <c r="AN20" s="114"/>
      <c r="AO20" s="114"/>
      <c r="AP20" s="114"/>
      <c r="AQ20" s="114"/>
      <c r="AR20" s="114" t="s">
        <v>143</v>
      </c>
      <c r="AS20" s="114"/>
      <c r="AT20" s="114"/>
      <c r="AU20" s="114" t="s">
        <v>143</v>
      </c>
      <c r="AV20" s="114"/>
      <c r="AW20" s="114"/>
      <c r="AX20" s="114" t="s">
        <v>143</v>
      </c>
      <c r="AY20" s="114"/>
      <c r="AZ20" s="114"/>
      <c r="BA20" s="114"/>
      <c r="BB20" s="114"/>
      <c r="BC20" s="114" t="s">
        <v>143</v>
      </c>
      <c r="BD20" s="114"/>
      <c r="BE20" s="114"/>
      <c r="BF20" s="114"/>
      <c r="BG20" s="114" t="s">
        <v>143</v>
      </c>
      <c r="BH20" s="114" t="s">
        <v>143</v>
      </c>
      <c r="BI20" s="114"/>
      <c r="BJ20" s="114"/>
      <c r="BK20" s="114"/>
      <c r="BL20" s="114"/>
      <c r="BM20" s="114"/>
      <c r="BN20" s="114"/>
      <c r="BO20" s="114" t="s">
        <v>143</v>
      </c>
      <c r="BP20" s="114"/>
      <c r="BQ20" s="114"/>
      <c r="BR20" s="114"/>
      <c r="BS20" s="114"/>
      <c r="BT20" s="114"/>
      <c r="BU20" s="114"/>
      <c r="BV20" s="114"/>
      <c r="BW20" s="22"/>
    </row>
    <row r="21" spans="1:75" s="23" customFormat="1" ht="39.950000000000003" hidden="1" customHeight="1" x14ac:dyDescent="0.25">
      <c r="A21" s="301"/>
      <c r="B21" s="304"/>
      <c r="C21" s="356"/>
      <c r="D21" s="307"/>
      <c r="E21" s="316"/>
      <c r="F21" s="310"/>
      <c r="G21" s="312"/>
      <c r="H21" s="312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480"/>
      <c r="T21" s="314"/>
      <c r="U21" s="314"/>
      <c r="V21" s="314"/>
      <c r="W21" s="314"/>
      <c r="X21" s="315"/>
      <c r="Y21" s="114" t="s">
        <v>169</v>
      </c>
      <c r="Z21" s="115">
        <v>0</v>
      </c>
      <c r="AA21" s="116">
        <v>0.1</v>
      </c>
      <c r="AB21" s="21" t="s">
        <v>170</v>
      </c>
      <c r="AC21" s="21">
        <v>43831</v>
      </c>
      <c r="AD21" s="21">
        <v>44183</v>
      </c>
      <c r="AE21" s="114" t="s">
        <v>119</v>
      </c>
      <c r="AF21" s="114" t="s">
        <v>171</v>
      </c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 t="s">
        <v>143</v>
      </c>
      <c r="AS21" s="114"/>
      <c r="AT21" s="114"/>
      <c r="AU21" s="114" t="s">
        <v>143</v>
      </c>
      <c r="AV21" s="114"/>
      <c r="AW21" s="114"/>
      <c r="AX21" s="114" t="s">
        <v>143</v>
      </c>
      <c r="AY21" s="114"/>
      <c r="AZ21" s="114"/>
      <c r="BA21" s="26"/>
      <c r="BB21" s="26"/>
      <c r="BC21" s="26" t="s">
        <v>143</v>
      </c>
      <c r="BD21" s="26"/>
      <c r="BE21" s="26"/>
      <c r="BF21" s="26"/>
      <c r="BG21" s="26" t="s">
        <v>143</v>
      </c>
      <c r="BH21" s="26" t="s">
        <v>143</v>
      </c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114"/>
      <c r="BW21" s="22"/>
    </row>
    <row r="22" spans="1:75" s="23" customFormat="1" ht="39.950000000000003" hidden="1" customHeight="1" x14ac:dyDescent="0.25">
      <c r="A22" s="301"/>
      <c r="B22" s="304"/>
      <c r="C22" s="356"/>
      <c r="D22" s="307"/>
      <c r="E22" s="316"/>
      <c r="F22" s="310"/>
      <c r="G22" s="312"/>
      <c r="H22" s="312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480"/>
      <c r="T22" s="314"/>
      <c r="U22" s="314"/>
      <c r="V22" s="314"/>
      <c r="W22" s="314"/>
      <c r="X22" s="315"/>
      <c r="Y22" s="114" t="s">
        <v>172</v>
      </c>
      <c r="Z22" s="115">
        <v>0</v>
      </c>
      <c r="AA22" s="116">
        <v>0.2</v>
      </c>
      <c r="AB22" s="21" t="s">
        <v>173</v>
      </c>
      <c r="AC22" s="21">
        <v>43831</v>
      </c>
      <c r="AD22" s="21">
        <v>44183</v>
      </c>
      <c r="AE22" s="114" t="s">
        <v>119</v>
      </c>
      <c r="AF22" s="114" t="s">
        <v>171</v>
      </c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 t="s">
        <v>143</v>
      </c>
      <c r="AS22" s="114"/>
      <c r="AT22" s="114"/>
      <c r="AU22" s="114" t="s">
        <v>143</v>
      </c>
      <c r="AV22" s="114"/>
      <c r="AW22" s="114"/>
      <c r="AX22" s="114" t="s">
        <v>143</v>
      </c>
      <c r="AY22" s="114"/>
      <c r="AZ22" s="114"/>
      <c r="BA22" s="114"/>
      <c r="BB22" s="114"/>
      <c r="BC22" s="114" t="s">
        <v>143</v>
      </c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22"/>
    </row>
    <row r="23" spans="1:75" s="23" customFormat="1" ht="39.950000000000003" hidden="1" customHeight="1" x14ac:dyDescent="0.25">
      <c r="A23" s="301"/>
      <c r="B23" s="304"/>
      <c r="C23" s="357"/>
      <c r="D23" s="308"/>
      <c r="E23" s="316"/>
      <c r="F23" s="310"/>
      <c r="G23" s="312"/>
      <c r="H23" s="359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480"/>
      <c r="T23" s="314"/>
      <c r="U23" s="314"/>
      <c r="V23" s="314"/>
      <c r="W23" s="314"/>
      <c r="X23" s="315"/>
      <c r="Y23" s="114" t="s">
        <v>174</v>
      </c>
      <c r="Z23" s="115">
        <v>0</v>
      </c>
      <c r="AA23" s="116">
        <v>0.6</v>
      </c>
      <c r="AB23" s="21" t="s">
        <v>175</v>
      </c>
      <c r="AC23" s="21">
        <v>43831</v>
      </c>
      <c r="AD23" s="21">
        <v>44183</v>
      </c>
      <c r="AE23" s="114" t="s">
        <v>119</v>
      </c>
      <c r="AF23" s="114" t="s">
        <v>171</v>
      </c>
      <c r="AG23" s="114"/>
      <c r="AH23" s="114" t="s">
        <v>100</v>
      </c>
      <c r="AI23" s="114"/>
      <c r="AJ23" s="114"/>
      <c r="AK23" s="114"/>
      <c r="AL23" s="114" t="s">
        <v>100</v>
      </c>
      <c r="AM23" s="114"/>
      <c r="AN23" s="114"/>
      <c r="AO23" s="114"/>
      <c r="AP23" s="114"/>
      <c r="AQ23" s="114"/>
      <c r="AR23" s="114" t="s">
        <v>143</v>
      </c>
      <c r="AS23" s="114"/>
      <c r="AT23" s="114"/>
      <c r="AU23" s="114" t="s">
        <v>143</v>
      </c>
      <c r="AV23" s="114"/>
      <c r="AW23" s="114"/>
      <c r="AX23" s="114" t="s">
        <v>143</v>
      </c>
      <c r="AY23" s="114"/>
      <c r="AZ23" s="114"/>
      <c r="BA23" s="114"/>
      <c r="BB23" s="114"/>
      <c r="BC23" s="114" t="s">
        <v>143</v>
      </c>
      <c r="BD23" s="114"/>
      <c r="BE23" s="114"/>
      <c r="BF23" s="114"/>
      <c r="BG23" s="114"/>
      <c r="BH23" s="114" t="s">
        <v>143</v>
      </c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22"/>
    </row>
    <row r="24" spans="1:75" s="23" customFormat="1" ht="58.5" customHeight="1" x14ac:dyDescent="0.25">
      <c r="A24" s="301"/>
      <c r="B24" s="304"/>
      <c r="C24" s="355">
        <f>+D24*30%</f>
        <v>3.5999999999999997E-2</v>
      </c>
      <c r="D24" s="306">
        <v>0.12</v>
      </c>
      <c r="E24" s="316" t="s">
        <v>176</v>
      </c>
      <c r="F24" s="310"/>
      <c r="G24" s="312"/>
      <c r="H24" s="358" t="s">
        <v>177</v>
      </c>
      <c r="I24" s="314" t="s">
        <v>178</v>
      </c>
      <c r="J24" s="314" t="s">
        <v>495</v>
      </c>
      <c r="K24" s="314" t="s">
        <v>148</v>
      </c>
      <c r="L24" s="314" t="s">
        <v>179</v>
      </c>
      <c r="M24" s="314" t="s">
        <v>180</v>
      </c>
      <c r="N24" s="314" t="s">
        <v>181</v>
      </c>
      <c r="O24" s="314" t="s">
        <v>116</v>
      </c>
      <c r="P24" s="322">
        <v>0.7</v>
      </c>
      <c r="Q24" s="322">
        <v>0.75</v>
      </c>
      <c r="R24" s="322">
        <v>0.75</v>
      </c>
      <c r="S24" s="482">
        <v>0.69499999999999995</v>
      </c>
      <c r="T24" s="322">
        <v>0.75</v>
      </c>
      <c r="U24" s="322">
        <v>0.75</v>
      </c>
      <c r="V24" s="322">
        <v>0.75</v>
      </c>
      <c r="W24" s="322">
        <v>0.75</v>
      </c>
      <c r="X24" s="315">
        <v>5000000</v>
      </c>
      <c r="Y24" s="114" t="s">
        <v>182</v>
      </c>
      <c r="Z24" s="115">
        <v>0</v>
      </c>
      <c r="AA24" s="114">
        <v>40</v>
      </c>
      <c r="AB24" s="114" t="s">
        <v>183</v>
      </c>
      <c r="AC24" s="21">
        <v>43831</v>
      </c>
      <c r="AD24" s="21">
        <v>44196</v>
      </c>
      <c r="AE24" s="114" t="s">
        <v>184</v>
      </c>
      <c r="AF24" s="114" t="s">
        <v>99</v>
      </c>
      <c r="AG24" s="114" t="s">
        <v>100</v>
      </c>
      <c r="AH24" s="114"/>
      <c r="AI24" s="114" t="s">
        <v>100</v>
      </c>
      <c r="AJ24" s="114"/>
      <c r="AK24" s="114"/>
      <c r="AL24" s="114"/>
      <c r="AM24" s="114" t="s">
        <v>100</v>
      </c>
      <c r="AN24" s="114"/>
      <c r="AO24" s="114"/>
      <c r="AP24" s="114"/>
      <c r="AQ24" s="114"/>
      <c r="AR24" s="114"/>
      <c r="AS24" s="114"/>
      <c r="AT24" s="114"/>
      <c r="AU24" s="114"/>
      <c r="AV24" s="114" t="s">
        <v>100</v>
      </c>
      <c r="AW24" s="114" t="s">
        <v>100</v>
      </c>
      <c r="AX24" s="114"/>
      <c r="AY24" s="114"/>
      <c r="AZ24" s="114"/>
      <c r="BA24" s="114" t="s">
        <v>100</v>
      </c>
      <c r="BB24" s="114" t="s">
        <v>100</v>
      </c>
      <c r="BC24" s="114" t="s">
        <v>100</v>
      </c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22"/>
    </row>
    <row r="25" spans="1:75" s="23" customFormat="1" ht="39.950000000000003" customHeight="1" x14ac:dyDescent="0.25">
      <c r="A25" s="301"/>
      <c r="B25" s="304"/>
      <c r="C25" s="356"/>
      <c r="D25" s="307"/>
      <c r="E25" s="316"/>
      <c r="F25" s="310"/>
      <c r="G25" s="312"/>
      <c r="H25" s="312"/>
      <c r="I25" s="314"/>
      <c r="J25" s="314"/>
      <c r="K25" s="314"/>
      <c r="L25" s="314"/>
      <c r="M25" s="314"/>
      <c r="N25" s="314"/>
      <c r="O25" s="314"/>
      <c r="P25" s="322"/>
      <c r="Q25" s="322"/>
      <c r="R25" s="322"/>
      <c r="S25" s="482"/>
      <c r="T25" s="322"/>
      <c r="U25" s="322"/>
      <c r="V25" s="322"/>
      <c r="W25" s="322"/>
      <c r="X25" s="315"/>
      <c r="Y25" s="114" t="s">
        <v>185</v>
      </c>
      <c r="Z25" s="115">
        <v>0</v>
      </c>
      <c r="AA25" s="114">
        <v>20</v>
      </c>
      <c r="AB25" s="114" t="s">
        <v>186</v>
      </c>
      <c r="AC25" s="21">
        <v>44105</v>
      </c>
      <c r="AD25" s="21">
        <v>44196</v>
      </c>
      <c r="AE25" s="114" t="s">
        <v>98</v>
      </c>
      <c r="AF25" s="114" t="s">
        <v>99</v>
      </c>
      <c r="AG25" s="114" t="s">
        <v>100</v>
      </c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 t="s">
        <v>100</v>
      </c>
      <c r="AW25" s="114" t="s">
        <v>100</v>
      </c>
      <c r="AX25" s="114"/>
      <c r="AY25" s="114"/>
      <c r="AZ25" s="114"/>
      <c r="BA25" s="114"/>
      <c r="BB25" s="114"/>
      <c r="BC25" s="114" t="s">
        <v>100</v>
      </c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22"/>
    </row>
    <row r="26" spans="1:75" s="23" customFormat="1" ht="56.25" customHeight="1" x14ac:dyDescent="0.25">
      <c r="A26" s="301"/>
      <c r="B26" s="304"/>
      <c r="C26" s="356"/>
      <c r="D26" s="307"/>
      <c r="E26" s="316"/>
      <c r="F26" s="310"/>
      <c r="G26" s="312"/>
      <c r="H26" s="312"/>
      <c r="I26" s="314"/>
      <c r="J26" s="314"/>
      <c r="K26" s="314"/>
      <c r="L26" s="314"/>
      <c r="M26" s="314"/>
      <c r="N26" s="314"/>
      <c r="O26" s="314"/>
      <c r="P26" s="322"/>
      <c r="Q26" s="322"/>
      <c r="R26" s="322"/>
      <c r="S26" s="482"/>
      <c r="T26" s="322"/>
      <c r="U26" s="322"/>
      <c r="V26" s="322"/>
      <c r="W26" s="322"/>
      <c r="X26" s="315"/>
      <c r="Y26" s="114" t="s">
        <v>187</v>
      </c>
      <c r="Z26" s="115">
        <v>0</v>
      </c>
      <c r="AA26" s="114">
        <v>20</v>
      </c>
      <c r="AB26" s="114" t="s">
        <v>188</v>
      </c>
      <c r="AC26" s="21">
        <v>43922</v>
      </c>
      <c r="AD26" s="21">
        <v>44196</v>
      </c>
      <c r="AE26" s="114" t="s">
        <v>189</v>
      </c>
      <c r="AF26" s="114" t="s">
        <v>99</v>
      </c>
      <c r="AG26" s="114" t="s">
        <v>100</v>
      </c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 t="s">
        <v>100</v>
      </c>
      <c r="AS26" s="114"/>
      <c r="AT26" s="114"/>
      <c r="AU26" s="114"/>
      <c r="AV26" s="114" t="s">
        <v>100</v>
      </c>
      <c r="AW26" s="114" t="s">
        <v>100</v>
      </c>
      <c r="AX26" s="114"/>
      <c r="AY26" s="114"/>
      <c r="AZ26" s="114" t="s">
        <v>100</v>
      </c>
      <c r="BA26" s="114" t="s">
        <v>100</v>
      </c>
      <c r="BB26" s="114" t="s">
        <v>100</v>
      </c>
      <c r="BC26" s="114" t="s">
        <v>100</v>
      </c>
      <c r="BD26" s="114" t="s">
        <v>100</v>
      </c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22"/>
    </row>
    <row r="27" spans="1:75" s="23" customFormat="1" ht="97.5" customHeight="1" x14ac:dyDescent="0.25">
      <c r="A27" s="301"/>
      <c r="B27" s="304"/>
      <c r="C27" s="357"/>
      <c r="D27" s="308"/>
      <c r="E27" s="316"/>
      <c r="F27" s="310"/>
      <c r="G27" s="312"/>
      <c r="H27" s="312"/>
      <c r="I27" s="314"/>
      <c r="J27" s="314"/>
      <c r="K27" s="314"/>
      <c r="L27" s="314"/>
      <c r="M27" s="314"/>
      <c r="N27" s="314"/>
      <c r="O27" s="314"/>
      <c r="P27" s="322"/>
      <c r="Q27" s="322"/>
      <c r="R27" s="322"/>
      <c r="S27" s="482"/>
      <c r="T27" s="322"/>
      <c r="U27" s="322"/>
      <c r="V27" s="322"/>
      <c r="W27" s="322"/>
      <c r="X27" s="315"/>
      <c r="Y27" s="114" t="s">
        <v>190</v>
      </c>
      <c r="Z27" s="115">
        <v>0</v>
      </c>
      <c r="AA27" s="114">
        <v>20</v>
      </c>
      <c r="AB27" s="114" t="s">
        <v>191</v>
      </c>
      <c r="AC27" s="21">
        <v>44105</v>
      </c>
      <c r="AD27" s="21">
        <v>44196</v>
      </c>
      <c r="AE27" s="114" t="s">
        <v>184</v>
      </c>
      <c r="AF27" s="114" t="s">
        <v>99</v>
      </c>
      <c r="AG27" s="114" t="s">
        <v>100</v>
      </c>
      <c r="AH27" s="114" t="s">
        <v>100</v>
      </c>
      <c r="AI27" s="114" t="s">
        <v>100</v>
      </c>
      <c r="AJ27" s="114"/>
      <c r="AK27" s="114" t="s">
        <v>100</v>
      </c>
      <c r="AL27" s="114"/>
      <c r="AM27" s="114" t="s">
        <v>100</v>
      </c>
      <c r="AN27" s="114"/>
      <c r="AO27" s="114"/>
      <c r="AP27" s="114"/>
      <c r="AQ27" s="114"/>
      <c r="AR27" s="114" t="s">
        <v>100</v>
      </c>
      <c r="AS27" s="114" t="s">
        <v>100</v>
      </c>
      <c r="AT27" s="114"/>
      <c r="AU27" s="114" t="s">
        <v>100</v>
      </c>
      <c r="AV27" s="114" t="s">
        <v>100</v>
      </c>
      <c r="AW27" s="114" t="s">
        <v>100</v>
      </c>
      <c r="AX27" s="114" t="s">
        <v>100</v>
      </c>
      <c r="AY27" s="114" t="s">
        <v>100</v>
      </c>
      <c r="AZ27" s="114"/>
      <c r="BA27" s="114" t="s">
        <v>100</v>
      </c>
      <c r="BB27" s="114" t="s">
        <v>100</v>
      </c>
      <c r="BC27" s="114" t="s">
        <v>100</v>
      </c>
      <c r="BD27" s="114"/>
      <c r="BE27" s="114"/>
      <c r="BF27" s="114" t="s">
        <v>100</v>
      </c>
      <c r="BG27" s="114"/>
      <c r="BH27" s="114" t="s">
        <v>100</v>
      </c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22"/>
    </row>
    <row r="28" spans="1:75" s="28" customFormat="1" ht="39.950000000000003" hidden="1" customHeight="1" x14ac:dyDescent="0.25">
      <c r="A28" s="301"/>
      <c r="B28" s="304"/>
      <c r="C28" s="355">
        <f>+D28*30%</f>
        <v>3.5999999999999997E-2</v>
      </c>
      <c r="D28" s="306">
        <v>0.12</v>
      </c>
      <c r="E28" s="316" t="s">
        <v>192</v>
      </c>
      <c r="F28" s="310"/>
      <c r="G28" s="312"/>
      <c r="H28" s="312"/>
      <c r="I28" s="314" t="s">
        <v>193</v>
      </c>
      <c r="J28" s="314" t="s">
        <v>501</v>
      </c>
      <c r="K28" s="314" t="s">
        <v>194</v>
      </c>
      <c r="L28" s="314" t="s">
        <v>195</v>
      </c>
      <c r="M28" s="314" t="s">
        <v>196</v>
      </c>
      <c r="N28" s="314" t="s">
        <v>138</v>
      </c>
      <c r="O28" s="314" t="s">
        <v>138</v>
      </c>
      <c r="P28" s="314">
        <v>0</v>
      </c>
      <c r="Q28" s="314">
        <v>1</v>
      </c>
      <c r="R28" s="314">
        <v>0</v>
      </c>
      <c r="S28" s="480">
        <v>0</v>
      </c>
      <c r="T28" s="314">
        <v>0</v>
      </c>
      <c r="U28" s="314">
        <v>0</v>
      </c>
      <c r="V28" s="314">
        <v>1</v>
      </c>
      <c r="W28" s="314">
        <v>1</v>
      </c>
      <c r="X28" s="315">
        <v>141600000</v>
      </c>
      <c r="Y28" s="114" t="s">
        <v>197</v>
      </c>
      <c r="Z28" s="115">
        <v>65600000</v>
      </c>
      <c r="AA28" s="116">
        <v>0.5</v>
      </c>
      <c r="AB28" s="114" t="s">
        <v>198</v>
      </c>
      <c r="AC28" s="21">
        <v>43906</v>
      </c>
      <c r="AD28" s="21">
        <v>44104</v>
      </c>
      <c r="AE28" s="114" t="s">
        <v>199</v>
      </c>
      <c r="AF28" s="114" t="s">
        <v>142</v>
      </c>
      <c r="AG28" s="114" t="s">
        <v>100</v>
      </c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 t="s">
        <v>100</v>
      </c>
      <c r="AW28" s="114"/>
      <c r="AX28" s="114"/>
      <c r="AY28" s="114" t="s">
        <v>100</v>
      </c>
      <c r="AZ28" s="114"/>
      <c r="BA28" s="26" t="s">
        <v>100</v>
      </c>
      <c r="BB28" s="26" t="s">
        <v>100</v>
      </c>
      <c r="BC28" s="26" t="s">
        <v>100</v>
      </c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114"/>
      <c r="BW28" s="27"/>
    </row>
    <row r="29" spans="1:75" s="28" customFormat="1" ht="39.950000000000003" hidden="1" customHeight="1" x14ac:dyDescent="0.25">
      <c r="A29" s="301"/>
      <c r="B29" s="304"/>
      <c r="C29" s="356"/>
      <c r="D29" s="307"/>
      <c r="E29" s="316"/>
      <c r="F29" s="310"/>
      <c r="G29" s="312"/>
      <c r="H29" s="312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480"/>
      <c r="T29" s="314"/>
      <c r="U29" s="314"/>
      <c r="V29" s="314"/>
      <c r="W29" s="314"/>
      <c r="X29" s="315"/>
      <c r="Y29" s="114" t="s">
        <v>200</v>
      </c>
      <c r="Z29" s="115">
        <v>0</v>
      </c>
      <c r="AA29" s="116">
        <v>0.2</v>
      </c>
      <c r="AB29" s="114" t="s">
        <v>201</v>
      </c>
      <c r="AC29" s="21">
        <v>44013</v>
      </c>
      <c r="AD29" s="21">
        <v>44165</v>
      </c>
      <c r="AE29" s="114" t="s">
        <v>202</v>
      </c>
      <c r="AF29" s="114" t="s">
        <v>142</v>
      </c>
      <c r="AG29" s="114" t="s">
        <v>100</v>
      </c>
      <c r="AH29" s="114"/>
      <c r="AI29" s="114"/>
      <c r="AJ29" s="114"/>
      <c r="AK29" s="114"/>
      <c r="AL29" s="114"/>
      <c r="AM29" s="114"/>
      <c r="AN29" s="114"/>
      <c r="AO29" s="114"/>
      <c r="AP29" s="114"/>
      <c r="AQ29" s="114" t="s">
        <v>100</v>
      </c>
      <c r="AR29" s="114"/>
      <c r="AS29" s="114"/>
      <c r="AT29" s="114"/>
      <c r="AU29" s="114"/>
      <c r="AV29" s="114" t="s">
        <v>100</v>
      </c>
      <c r="AW29" s="114"/>
      <c r="AX29" s="114"/>
      <c r="AY29" s="114"/>
      <c r="AZ29" s="114"/>
      <c r="BA29" s="26" t="s">
        <v>100</v>
      </c>
      <c r="BB29" s="26" t="s">
        <v>100</v>
      </c>
      <c r="BC29" s="26" t="s">
        <v>100</v>
      </c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114"/>
      <c r="BW29" s="27"/>
    </row>
    <row r="30" spans="1:75" s="28" customFormat="1" ht="39.950000000000003" hidden="1" customHeight="1" x14ac:dyDescent="0.25">
      <c r="A30" s="301"/>
      <c r="B30" s="304"/>
      <c r="C30" s="356"/>
      <c r="D30" s="307"/>
      <c r="E30" s="316"/>
      <c r="F30" s="310"/>
      <c r="G30" s="312"/>
      <c r="H30" s="312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480"/>
      <c r="T30" s="314"/>
      <c r="U30" s="314"/>
      <c r="V30" s="314"/>
      <c r="W30" s="314"/>
      <c r="X30" s="315"/>
      <c r="Y30" s="114" t="s">
        <v>203</v>
      </c>
      <c r="Z30" s="115">
        <v>76000000</v>
      </c>
      <c r="AA30" s="116">
        <v>0.3</v>
      </c>
      <c r="AB30" s="114" t="s">
        <v>204</v>
      </c>
      <c r="AC30" s="21">
        <v>44075</v>
      </c>
      <c r="AD30" s="21">
        <v>44165</v>
      </c>
      <c r="AE30" s="114" t="s">
        <v>199</v>
      </c>
      <c r="AF30" s="114" t="s">
        <v>205</v>
      </c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 t="s">
        <v>100</v>
      </c>
      <c r="AW30" s="114"/>
      <c r="AX30" s="114"/>
      <c r="AY30" s="114"/>
      <c r="AZ30" s="114"/>
      <c r="BA30" s="26" t="s">
        <v>100</v>
      </c>
      <c r="BB30" s="26" t="s">
        <v>100</v>
      </c>
      <c r="BC30" s="26" t="s">
        <v>100</v>
      </c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114"/>
      <c r="BW30" s="27"/>
    </row>
    <row r="31" spans="1:75" s="28" customFormat="1" ht="39.950000000000003" hidden="1" customHeight="1" x14ac:dyDescent="0.25">
      <c r="A31" s="301"/>
      <c r="B31" s="304"/>
      <c r="C31" s="327">
        <f>+D31*30%</f>
        <v>0.03</v>
      </c>
      <c r="D31" s="316">
        <v>0.1</v>
      </c>
      <c r="E31" s="316" t="s">
        <v>206</v>
      </c>
      <c r="F31" s="310"/>
      <c r="G31" s="312"/>
      <c r="H31" s="312"/>
      <c r="I31" s="314" t="s">
        <v>207</v>
      </c>
      <c r="J31" s="314" t="s">
        <v>501</v>
      </c>
      <c r="K31" s="314" t="s">
        <v>208</v>
      </c>
      <c r="L31" s="314" t="s">
        <v>209</v>
      </c>
      <c r="M31" s="314" t="s">
        <v>210</v>
      </c>
      <c r="N31" s="314" t="s">
        <v>138</v>
      </c>
      <c r="O31" s="314" t="s">
        <v>211</v>
      </c>
      <c r="P31" s="314">
        <v>4</v>
      </c>
      <c r="Q31" s="314">
        <v>27</v>
      </c>
      <c r="R31" s="314">
        <v>7</v>
      </c>
      <c r="S31" s="480">
        <v>7</v>
      </c>
      <c r="T31" s="314">
        <v>18</v>
      </c>
      <c r="U31" s="314">
        <v>24</v>
      </c>
      <c r="V31" s="314">
        <v>27</v>
      </c>
      <c r="W31" s="314">
        <v>27</v>
      </c>
      <c r="X31" s="315">
        <v>0</v>
      </c>
      <c r="Y31" s="114" t="s">
        <v>212</v>
      </c>
      <c r="Z31" s="115">
        <v>0</v>
      </c>
      <c r="AA31" s="116">
        <v>0.5</v>
      </c>
      <c r="AB31" s="114" t="s">
        <v>213</v>
      </c>
      <c r="AC31" s="21">
        <v>43845</v>
      </c>
      <c r="AD31" s="21">
        <v>44104</v>
      </c>
      <c r="AE31" s="114" t="s">
        <v>199</v>
      </c>
      <c r="AF31" s="114" t="s">
        <v>142</v>
      </c>
      <c r="AG31" s="114" t="s">
        <v>100</v>
      </c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 t="s">
        <v>100</v>
      </c>
      <c r="AW31" s="114"/>
      <c r="AX31" s="114"/>
      <c r="AY31" s="114"/>
      <c r="AZ31" s="114"/>
      <c r="BA31" s="26"/>
      <c r="BB31" s="26" t="s">
        <v>100</v>
      </c>
      <c r="BC31" s="26" t="s">
        <v>100</v>
      </c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114"/>
      <c r="BW31" s="27"/>
    </row>
    <row r="32" spans="1:75" s="28" customFormat="1" ht="39.950000000000003" hidden="1" customHeight="1" x14ac:dyDescent="0.25">
      <c r="A32" s="301"/>
      <c r="B32" s="304"/>
      <c r="C32" s="327"/>
      <c r="D32" s="316"/>
      <c r="E32" s="316"/>
      <c r="F32" s="310"/>
      <c r="G32" s="312"/>
      <c r="H32" s="312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480"/>
      <c r="T32" s="314"/>
      <c r="U32" s="314"/>
      <c r="V32" s="314"/>
      <c r="W32" s="314"/>
      <c r="X32" s="315"/>
      <c r="Y32" s="114" t="s">
        <v>214</v>
      </c>
      <c r="Z32" s="115">
        <v>0</v>
      </c>
      <c r="AA32" s="116">
        <v>0.5</v>
      </c>
      <c r="AB32" s="114" t="s">
        <v>213</v>
      </c>
      <c r="AC32" s="21">
        <v>43891</v>
      </c>
      <c r="AD32" s="21">
        <v>44195</v>
      </c>
      <c r="AE32" s="114" t="s">
        <v>199</v>
      </c>
      <c r="AF32" s="114" t="s">
        <v>215</v>
      </c>
      <c r="AG32" s="114" t="s">
        <v>100</v>
      </c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 t="s">
        <v>100</v>
      </c>
      <c r="AW32" s="114"/>
      <c r="AX32" s="114"/>
      <c r="AY32" s="114"/>
      <c r="AZ32" s="114"/>
      <c r="BA32" s="26"/>
      <c r="BB32" s="26" t="s">
        <v>100</v>
      </c>
      <c r="BC32" s="26" t="s">
        <v>100</v>
      </c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114"/>
      <c r="BW32" s="27"/>
    </row>
    <row r="33" spans="1:75" s="28" customFormat="1" ht="39.950000000000003" hidden="1" customHeight="1" x14ac:dyDescent="0.25">
      <c r="A33" s="301"/>
      <c r="B33" s="304"/>
      <c r="C33" s="327">
        <f>+D33*30%</f>
        <v>3.5999999999999997E-2</v>
      </c>
      <c r="D33" s="316">
        <v>0.12</v>
      </c>
      <c r="E33" s="316" t="s">
        <v>216</v>
      </c>
      <c r="F33" s="310"/>
      <c r="G33" s="312"/>
      <c r="H33" s="312"/>
      <c r="I33" s="314" t="s">
        <v>217</v>
      </c>
      <c r="J33" s="314" t="s">
        <v>501</v>
      </c>
      <c r="K33" s="314" t="s">
        <v>218</v>
      </c>
      <c r="L33" s="314" t="s">
        <v>219</v>
      </c>
      <c r="M33" s="314" t="s">
        <v>220</v>
      </c>
      <c r="N33" s="314" t="s">
        <v>138</v>
      </c>
      <c r="O33" s="314" t="s">
        <v>138</v>
      </c>
      <c r="P33" s="314">
        <v>9</v>
      </c>
      <c r="Q33" s="314">
        <v>4</v>
      </c>
      <c r="R33" s="314">
        <v>0</v>
      </c>
      <c r="S33" s="480">
        <v>0</v>
      </c>
      <c r="T33" s="314">
        <v>0</v>
      </c>
      <c r="U33" s="314">
        <v>2</v>
      </c>
      <c r="V33" s="314">
        <v>4</v>
      </c>
      <c r="W33" s="314">
        <v>4</v>
      </c>
      <c r="X33" s="315">
        <v>1937635773</v>
      </c>
      <c r="Y33" s="114" t="s">
        <v>221</v>
      </c>
      <c r="Z33" s="115">
        <v>0</v>
      </c>
      <c r="AA33" s="114">
        <v>15</v>
      </c>
      <c r="AB33" s="114" t="s">
        <v>222</v>
      </c>
      <c r="AC33" s="21">
        <v>43831</v>
      </c>
      <c r="AD33" s="21">
        <v>43921</v>
      </c>
      <c r="AE33" s="114" t="s">
        <v>141</v>
      </c>
      <c r="AF33" s="114" t="s">
        <v>223</v>
      </c>
      <c r="AG33" s="114" t="s">
        <v>100</v>
      </c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114"/>
      <c r="BW33" s="27"/>
    </row>
    <row r="34" spans="1:75" s="28" customFormat="1" ht="39.950000000000003" hidden="1" customHeight="1" x14ac:dyDescent="0.25">
      <c r="A34" s="301"/>
      <c r="B34" s="304"/>
      <c r="C34" s="327"/>
      <c r="D34" s="316"/>
      <c r="E34" s="316"/>
      <c r="F34" s="310"/>
      <c r="G34" s="312"/>
      <c r="H34" s="312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480"/>
      <c r="T34" s="314"/>
      <c r="U34" s="314"/>
      <c r="V34" s="314"/>
      <c r="W34" s="314"/>
      <c r="X34" s="315"/>
      <c r="Y34" s="114" t="s">
        <v>224</v>
      </c>
      <c r="Z34" s="115">
        <v>1937635773</v>
      </c>
      <c r="AA34" s="114">
        <v>50</v>
      </c>
      <c r="AB34" s="114" t="s">
        <v>225</v>
      </c>
      <c r="AC34" s="21">
        <v>43891</v>
      </c>
      <c r="AD34" s="21">
        <v>44043</v>
      </c>
      <c r="AE34" s="114" t="s">
        <v>141</v>
      </c>
      <c r="AF34" s="114" t="s">
        <v>223</v>
      </c>
      <c r="AG34" s="114" t="s">
        <v>100</v>
      </c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114"/>
      <c r="BW34" s="27"/>
    </row>
    <row r="35" spans="1:75" s="28" customFormat="1" ht="39.950000000000003" hidden="1" customHeight="1" thickBot="1" x14ac:dyDescent="0.3">
      <c r="A35" s="302"/>
      <c r="B35" s="305"/>
      <c r="C35" s="355"/>
      <c r="D35" s="306"/>
      <c r="E35" s="316"/>
      <c r="F35" s="311"/>
      <c r="G35" s="313"/>
      <c r="H35" s="359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480"/>
      <c r="T35" s="314"/>
      <c r="U35" s="314"/>
      <c r="V35" s="314"/>
      <c r="W35" s="314"/>
      <c r="X35" s="315"/>
      <c r="Y35" s="114" t="s">
        <v>226</v>
      </c>
      <c r="Z35" s="115">
        <v>0</v>
      </c>
      <c r="AA35" s="114">
        <v>35</v>
      </c>
      <c r="AB35" s="114" t="s">
        <v>227</v>
      </c>
      <c r="AC35" s="21">
        <v>44013</v>
      </c>
      <c r="AD35" s="21">
        <v>44196</v>
      </c>
      <c r="AE35" s="114" t="s">
        <v>141</v>
      </c>
      <c r="AF35" s="114" t="s">
        <v>223</v>
      </c>
      <c r="AG35" s="114" t="s">
        <v>100</v>
      </c>
      <c r="AH35" s="114" t="s">
        <v>100</v>
      </c>
      <c r="AI35" s="114" t="s">
        <v>100</v>
      </c>
      <c r="AJ35" s="114"/>
      <c r="AK35" s="114"/>
      <c r="AL35" s="114" t="s">
        <v>100</v>
      </c>
      <c r="AM35" s="114"/>
      <c r="AN35" s="114"/>
      <c r="AO35" s="114" t="s">
        <v>100</v>
      </c>
      <c r="AP35" s="114" t="s">
        <v>100</v>
      </c>
      <c r="AQ35" s="114"/>
      <c r="AR35" s="114" t="s">
        <v>100</v>
      </c>
      <c r="AS35" s="114" t="s">
        <v>100</v>
      </c>
      <c r="AT35" s="114"/>
      <c r="AU35" s="114" t="s">
        <v>100</v>
      </c>
      <c r="AV35" s="114"/>
      <c r="AW35" s="114" t="s">
        <v>100</v>
      </c>
      <c r="AX35" s="114" t="s">
        <v>100</v>
      </c>
      <c r="AY35" s="114" t="s">
        <v>100</v>
      </c>
      <c r="AZ35" s="114" t="s">
        <v>100</v>
      </c>
      <c r="BA35" s="26" t="s">
        <v>100</v>
      </c>
      <c r="BB35" s="26" t="s">
        <v>100</v>
      </c>
      <c r="BC35" s="26" t="s">
        <v>100</v>
      </c>
      <c r="BD35" s="26" t="s">
        <v>100</v>
      </c>
      <c r="BE35" s="26"/>
      <c r="BF35" s="26" t="s">
        <v>100</v>
      </c>
      <c r="BG35" s="26"/>
      <c r="BH35" s="26"/>
      <c r="BI35" s="26"/>
      <c r="BJ35" s="26"/>
      <c r="BK35" s="26"/>
      <c r="BL35" s="26" t="s">
        <v>100</v>
      </c>
      <c r="BM35" s="26"/>
      <c r="BN35" s="26"/>
      <c r="BO35" s="26"/>
      <c r="BP35" s="26"/>
      <c r="BQ35" s="26"/>
      <c r="BR35" s="26"/>
      <c r="BS35" s="26"/>
      <c r="BT35" s="26"/>
      <c r="BU35" s="26"/>
      <c r="BV35" s="114"/>
      <c r="BW35" s="27"/>
    </row>
    <row r="36" spans="1:75" s="28" customFormat="1" ht="39.950000000000003" hidden="1" customHeight="1" thickTop="1" x14ac:dyDescent="0.25">
      <c r="A36" s="323" t="s">
        <v>228</v>
      </c>
      <c r="B36" s="326">
        <v>0.3</v>
      </c>
      <c r="C36" s="327">
        <f>+D36*30%</f>
        <v>5.3999999999999999E-2</v>
      </c>
      <c r="D36" s="328">
        <v>0.18</v>
      </c>
      <c r="E36" s="328" t="s">
        <v>229</v>
      </c>
      <c r="F36" s="330">
        <v>1</v>
      </c>
      <c r="G36" s="330">
        <v>0.25</v>
      </c>
      <c r="H36" s="314" t="s">
        <v>230</v>
      </c>
      <c r="I36" s="314" t="s">
        <v>231</v>
      </c>
      <c r="J36" s="314" t="s">
        <v>501</v>
      </c>
      <c r="K36" s="314" t="s">
        <v>232</v>
      </c>
      <c r="L36" s="314" t="s">
        <v>233</v>
      </c>
      <c r="M36" s="314" t="s">
        <v>234</v>
      </c>
      <c r="N36" s="314" t="s">
        <v>138</v>
      </c>
      <c r="O36" s="314" t="s">
        <v>138</v>
      </c>
      <c r="P36" s="314">
        <v>5</v>
      </c>
      <c r="Q36" s="314">
        <v>6</v>
      </c>
      <c r="R36" s="314">
        <v>0</v>
      </c>
      <c r="S36" s="480">
        <v>0</v>
      </c>
      <c r="T36" s="314">
        <v>4</v>
      </c>
      <c r="U36" s="314">
        <v>2</v>
      </c>
      <c r="V36" s="314">
        <v>0</v>
      </c>
      <c r="W36" s="314">
        <v>6</v>
      </c>
      <c r="X36" s="331">
        <v>274000000</v>
      </c>
      <c r="Y36" s="114" t="s">
        <v>235</v>
      </c>
      <c r="Z36" s="115">
        <v>0</v>
      </c>
      <c r="AA36" s="116">
        <v>0.5</v>
      </c>
      <c r="AB36" s="114" t="s">
        <v>236</v>
      </c>
      <c r="AC36" s="21">
        <v>43891</v>
      </c>
      <c r="AD36" s="21">
        <v>43983</v>
      </c>
      <c r="AE36" s="114" t="s">
        <v>237</v>
      </c>
      <c r="AF36" s="114" t="s">
        <v>238</v>
      </c>
      <c r="AG36" s="114" t="s">
        <v>100</v>
      </c>
      <c r="AH36" s="114" t="s">
        <v>100</v>
      </c>
      <c r="AI36" s="114"/>
      <c r="AJ36" s="114"/>
      <c r="AK36" s="114"/>
      <c r="AL36" s="114"/>
      <c r="AM36" s="114"/>
      <c r="AN36" s="114"/>
      <c r="AO36" s="114"/>
      <c r="AP36" s="114"/>
      <c r="AQ36" s="114"/>
      <c r="AR36" s="114" t="s">
        <v>100</v>
      </c>
      <c r="AS36" s="114"/>
      <c r="AT36" s="114"/>
      <c r="AU36" s="114"/>
      <c r="AV36" s="114" t="s">
        <v>100</v>
      </c>
      <c r="AW36" s="114"/>
      <c r="AX36" s="114"/>
      <c r="AY36" s="114" t="s">
        <v>100</v>
      </c>
      <c r="AZ36" s="114"/>
      <c r="BA36" s="26" t="s">
        <v>100</v>
      </c>
      <c r="BB36" s="26" t="s">
        <v>100</v>
      </c>
      <c r="BC36" s="26" t="s">
        <v>100</v>
      </c>
      <c r="BD36" s="25"/>
      <c r="BE36" s="25"/>
      <c r="BF36" s="25"/>
      <c r="BG36" s="26" t="s">
        <v>100</v>
      </c>
      <c r="BH36" s="26"/>
      <c r="BI36" s="26"/>
      <c r="BJ36" s="26"/>
      <c r="BK36" s="26"/>
      <c r="BL36" s="26" t="s">
        <v>100</v>
      </c>
      <c r="BM36" s="25"/>
      <c r="BN36" s="25"/>
      <c r="BO36" s="25"/>
      <c r="BP36" s="25"/>
      <c r="BQ36" s="25"/>
      <c r="BR36" s="25"/>
      <c r="BS36" s="25"/>
      <c r="BT36" s="25"/>
      <c r="BU36" s="26" t="s">
        <v>100</v>
      </c>
      <c r="BV36" s="114"/>
      <c r="BW36" s="27"/>
    </row>
    <row r="37" spans="1:75" s="28" customFormat="1" ht="39.950000000000003" hidden="1" customHeight="1" x14ac:dyDescent="0.25">
      <c r="A37" s="324"/>
      <c r="B37" s="304"/>
      <c r="C37" s="327"/>
      <c r="D37" s="329"/>
      <c r="E37" s="328"/>
      <c r="F37" s="310"/>
      <c r="G37" s="312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480"/>
      <c r="T37" s="314"/>
      <c r="U37" s="314"/>
      <c r="V37" s="314"/>
      <c r="W37" s="314"/>
      <c r="X37" s="331"/>
      <c r="Y37" s="114" t="s">
        <v>445</v>
      </c>
      <c r="Z37" s="115">
        <v>0</v>
      </c>
      <c r="AA37" s="116">
        <v>0.5</v>
      </c>
      <c r="AB37" s="114" t="s">
        <v>239</v>
      </c>
      <c r="AC37" s="21">
        <v>43983</v>
      </c>
      <c r="AD37" s="21">
        <v>44075</v>
      </c>
      <c r="AE37" s="114" t="s">
        <v>237</v>
      </c>
      <c r="AF37" s="114" t="s">
        <v>238</v>
      </c>
      <c r="AG37" s="114"/>
      <c r="AH37" s="114" t="s">
        <v>100</v>
      </c>
      <c r="AI37" s="114"/>
      <c r="AJ37" s="114"/>
      <c r="AK37" s="114"/>
      <c r="AL37" s="114"/>
      <c r="AM37" s="114"/>
      <c r="AN37" s="114"/>
      <c r="AO37" s="114"/>
      <c r="AP37" s="114"/>
      <c r="AQ37" s="114"/>
      <c r="AR37" s="114" t="s">
        <v>100</v>
      </c>
      <c r="AS37" s="114"/>
      <c r="AT37" s="114"/>
      <c r="AU37" s="114"/>
      <c r="AV37" s="114" t="s">
        <v>100</v>
      </c>
      <c r="AW37" s="114"/>
      <c r="AX37" s="114"/>
      <c r="AY37" s="114"/>
      <c r="AZ37" s="114"/>
      <c r="BA37" s="114" t="s">
        <v>100</v>
      </c>
      <c r="BB37" s="114" t="s">
        <v>100</v>
      </c>
      <c r="BC37" s="114" t="s">
        <v>100</v>
      </c>
      <c r="BD37" s="114"/>
      <c r="BE37" s="114"/>
      <c r="BF37" s="114"/>
      <c r="BG37" s="114" t="s">
        <v>100</v>
      </c>
      <c r="BH37" s="114"/>
      <c r="BI37" s="114"/>
      <c r="BJ37" s="114"/>
      <c r="BK37" s="114"/>
      <c r="BL37" s="114" t="s">
        <v>100</v>
      </c>
      <c r="BM37" s="114"/>
      <c r="BN37" s="114"/>
      <c r="BO37" s="114"/>
      <c r="BP37" s="114"/>
      <c r="BQ37" s="114"/>
      <c r="BR37" s="114"/>
      <c r="BS37" s="114"/>
      <c r="BT37" s="114"/>
      <c r="BU37" s="114" t="s">
        <v>100</v>
      </c>
      <c r="BV37" s="114"/>
      <c r="BW37" s="27"/>
    </row>
    <row r="38" spans="1:75" s="28" customFormat="1" ht="39.950000000000003" hidden="1" customHeight="1" x14ac:dyDescent="0.25">
      <c r="A38" s="324"/>
      <c r="B38" s="304"/>
      <c r="C38" s="327">
        <f>+D38*30%</f>
        <v>5.3999999999999999E-2</v>
      </c>
      <c r="D38" s="328">
        <v>0.18</v>
      </c>
      <c r="E38" s="328" t="s">
        <v>241</v>
      </c>
      <c r="F38" s="310"/>
      <c r="G38" s="312"/>
      <c r="H38" s="358" t="s">
        <v>242</v>
      </c>
      <c r="I38" s="314" t="s">
        <v>446</v>
      </c>
      <c r="J38" s="314" t="s">
        <v>501</v>
      </c>
      <c r="K38" s="314" t="s">
        <v>134</v>
      </c>
      <c r="L38" s="314" t="s">
        <v>209</v>
      </c>
      <c r="M38" s="314" t="s">
        <v>243</v>
      </c>
      <c r="N38" s="314" t="s">
        <v>138</v>
      </c>
      <c r="O38" s="314" t="s">
        <v>138</v>
      </c>
      <c r="P38" s="314">
        <v>0</v>
      </c>
      <c r="Q38" s="314">
        <v>1</v>
      </c>
      <c r="R38" s="314">
        <v>0</v>
      </c>
      <c r="S38" s="480">
        <v>0</v>
      </c>
      <c r="T38" s="314">
        <v>0</v>
      </c>
      <c r="U38" s="314">
        <v>0</v>
      </c>
      <c r="V38" s="314">
        <v>1</v>
      </c>
      <c r="W38" s="314">
        <v>1</v>
      </c>
      <c r="X38" s="315">
        <v>32800000</v>
      </c>
      <c r="Y38" s="114" t="s">
        <v>244</v>
      </c>
      <c r="Z38" s="115">
        <v>0</v>
      </c>
      <c r="AA38" s="116">
        <v>0.8</v>
      </c>
      <c r="AB38" s="114" t="s">
        <v>245</v>
      </c>
      <c r="AC38" s="21">
        <v>44027</v>
      </c>
      <c r="AD38" s="21">
        <v>44195</v>
      </c>
      <c r="AE38" s="114" t="s">
        <v>237</v>
      </c>
      <c r="AF38" s="114" t="s">
        <v>142</v>
      </c>
      <c r="AG38" s="114"/>
      <c r="AH38" s="114" t="s">
        <v>100</v>
      </c>
      <c r="AI38" s="114"/>
      <c r="AJ38" s="114"/>
      <c r="AK38" s="114"/>
      <c r="AL38" s="114" t="s">
        <v>100</v>
      </c>
      <c r="AM38" s="114" t="s">
        <v>100</v>
      </c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 t="s">
        <v>100</v>
      </c>
      <c r="AZ38" s="114"/>
      <c r="BA38" s="114"/>
      <c r="BB38" s="114"/>
      <c r="BC38" s="114" t="s">
        <v>100</v>
      </c>
      <c r="BD38" s="114"/>
      <c r="BE38" s="114"/>
      <c r="BF38" s="114"/>
      <c r="BG38" s="114"/>
      <c r="BH38" s="114"/>
      <c r="BI38" s="114"/>
      <c r="BJ38" s="114"/>
      <c r="BK38" s="114" t="s">
        <v>100</v>
      </c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27"/>
    </row>
    <row r="39" spans="1:75" s="28" customFormat="1" ht="39.950000000000003" hidden="1" customHeight="1" x14ac:dyDescent="0.25">
      <c r="A39" s="324"/>
      <c r="B39" s="304"/>
      <c r="C39" s="327"/>
      <c r="D39" s="329"/>
      <c r="E39" s="328"/>
      <c r="F39" s="310"/>
      <c r="G39" s="312"/>
      <c r="H39" s="312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480"/>
      <c r="T39" s="314"/>
      <c r="U39" s="314"/>
      <c r="V39" s="314"/>
      <c r="W39" s="314"/>
      <c r="X39" s="315"/>
      <c r="Y39" s="114" t="s">
        <v>246</v>
      </c>
      <c r="Z39" s="115">
        <v>0</v>
      </c>
      <c r="AA39" s="116">
        <v>0.2</v>
      </c>
      <c r="AB39" s="114" t="s">
        <v>247</v>
      </c>
      <c r="AC39" s="21">
        <v>44136</v>
      </c>
      <c r="AD39" s="21">
        <v>44195</v>
      </c>
      <c r="AE39" s="114" t="s">
        <v>237</v>
      </c>
      <c r="AF39" s="114" t="s">
        <v>142</v>
      </c>
      <c r="AG39" s="114"/>
      <c r="AH39" s="114" t="s">
        <v>100</v>
      </c>
      <c r="AI39" s="114"/>
      <c r="AJ39" s="114"/>
      <c r="AK39" s="114"/>
      <c r="AL39" s="114" t="s">
        <v>100</v>
      </c>
      <c r="AM39" s="114" t="s">
        <v>100</v>
      </c>
      <c r="AN39" s="114"/>
      <c r="AO39" s="114"/>
      <c r="AP39" s="114"/>
      <c r="AQ39" s="114"/>
      <c r="AR39" s="114"/>
      <c r="AS39" s="114"/>
      <c r="AT39" s="114"/>
      <c r="AU39" s="114"/>
      <c r="AV39" s="114"/>
      <c r="AW39" s="114" t="s">
        <v>100</v>
      </c>
      <c r="AX39" s="114"/>
      <c r="AY39" s="114" t="s">
        <v>100</v>
      </c>
      <c r="AZ39" s="114"/>
      <c r="BA39" s="114"/>
      <c r="BB39" s="114"/>
      <c r="BC39" s="114" t="s">
        <v>100</v>
      </c>
      <c r="BD39" s="114"/>
      <c r="BE39" s="114"/>
      <c r="BF39" s="114"/>
      <c r="BG39" s="114"/>
      <c r="BH39" s="114"/>
      <c r="BI39" s="114"/>
      <c r="BJ39" s="114"/>
      <c r="BK39" s="114" t="s">
        <v>100</v>
      </c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27"/>
    </row>
    <row r="40" spans="1:75" s="28" customFormat="1" ht="39.950000000000003" hidden="1" customHeight="1" x14ac:dyDescent="0.25">
      <c r="A40" s="324"/>
      <c r="B40" s="304"/>
      <c r="C40" s="327">
        <f>+D40*30%</f>
        <v>5.3999999999999999E-2</v>
      </c>
      <c r="D40" s="328">
        <v>0.18</v>
      </c>
      <c r="E40" s="328" t="s">
        <v>248</v>
      </c>
      <c r="F40" s="310"/>
      <c r="G40" s="312"/>
      <c r="H40" s="312"/>
      <c r="I40" s="314" t="s">
        <v>249</v>
      </c>
      <c r="J40" s="314" t="s">
        <v>501</v>
      </c>
      <c r="K40" s="314" t="s">
        <v>250</v>
      </c>
      <c r="L40" s="314" t="s">
        <v>209</v>
      </c>
      <c r="M40" s="314" t="s">
        <v>502</v>
      </c>
      <c r="N40" s="314" t="s">
        <v>138</v>
      </c>
      <c r="O40" s="314" t="s">
        <v>138</v>
      </c>
      <c r="P40" s="314">
        <v>0</v>
      </c>
      <c r="Q40" s="314">
        <v>2</v>
      </c>
      <c r="R40" s="314">
        <v>0</v>
      </c>
      <c r="S40" s="480">
        <v>0</v>
      </c>
      <c r="T40" s="314">
        <v>0</v>
      </c>
      <c r="U40" s="314">
        <v>1</v>
      </c>
      <c r="V40" s="314">
        <v>2</v>
      </c>
      <c r="W40" s="314">
        <v>2</v>
      </c>
      <c r="X40" s="315">
        <v>233640000</v>
      </c>
      <c r="Y40" s="114" t="s">
        <v>252</v>
      </c>
      <c r="Z40" s="115">
        <v>214140000</v>
      </c>
      <c r="AA40" s="116">
        <v>0.7</v>
      </c>
      <c r="AB40" s="114" t="s">
        <v>253</v>
      </c>
      <c r="AC40" s="21">
        <v>43983</v>
      </c>
      <c r="AD40" s="21">
        <v>44195</v>
      </c>
      <c r="AE40" s="114" t="s">
        <v>254</v>
      </c>
      <c r="AF40" s="114" t="s">
        <v>255</v>
      </c>
      <c r="AG40" s="114"/>
      <c r="AH40" s="114" t="s">
        <v>100</v>
      </c>
      <c r="AI40" s="114"/>
      <c r="AJ40" s="114"/>
      <c r="AK40" s="114"/>
      <c r="AL40" s="114" t="s">
        <v>100</v>
      </c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 t="s">
        <v>100</v>
      </c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27"/>
    </row>
    <row r="41" spans="1:75" s="28" customFormat="1" ht="21" hidden="1" customHeight="1" x14ac:dyDescent="0.25">
      <c r="A41" s="324"/>
      <c r="B41" s="304"/>
      <c r="C41" s="327"/>
      <c r="D41" s="329"/>
      <c r="E41" s="328"/>
      <c r="F41" s="310"/>
      <c r="G41" s="312"/>
      <c r="H41" s="312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480"/>
      <c r="T41" s="314"/>
      <c r="U41" s="314"/>
      <c r="V41" s="314"/>
      <c r="W41" s="314"/>
      <c r="X41" s="315"/>
      <c r="Y41" s="114" t="s">
        <v>256</v>
      </c>
      <c r="Z41" s="115">
        <v>19500000</v>
      </c>
      <c r="AA41" s="116">
        <v>0.3</v>
      </c>
      <c r="AB41" s="114" t="s">
        <v>253</v>
      </c>
      <c r="AC41" s="21">
        <v>43983</v>
      </c>
      <c r="AD41" s="21">
        <v>44195</v>
      </c>
      <c r="AE41" s="114" t="s">
        <v>254</v>
      </c>
      <c r="AF41" s="114" t="s">
        <v>255</v>
      </c>
      <c r="AG41" s="114"/>
      <c r="AH41" s="114" t="s">
        <v>100</v>
      </c>
      <c r="AI41" s="114"/>
      <c r="AJ41" s="114"/>
      <c r="AK41" s="114"/>
      <c r="AL41" s="114" t="s">
        <v>100</v>
      </c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 t="s">
        <v>100</v>
      </c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27"/>
    </row>
    <row r="42" spans="1:75" s="28" customFormat="1" ht="39.950000000000003" customHeight="1" x14ac:dyDescent="0.25">
      <c r="A42" s="324"/>
      <c r="B42" s="304"/>
      <c r="C42" s="355">
        <f>+D42*30%</f>
        <v>5.1000000000000004E-2</v>
      </c>
      <c r="D42" s="328">
        <v>0.17</v>
      </c>
      <c r="E42" s="328" t="s">
        <v>257</v>
      </c>
      <c r="F42" s="310"/>
      <c r="G42" s="312"/>
      <c r="H42" s="312"/>
      <c r="I42" s="314" t="s">
        <v>258</v>
      </c>
      <c r="J42" s="314" t="s">
        <v>495</v>
      </c>
      <c r="K42" s="314" t="s">
        <v>259</v>
      </c>
      <c r="L42" s="314" t="s">
        <v>260</v>
      </c>
      <c r="M42" s="314" t="s">
        <v>261</v>
      </c>
      <c r="N42" s="314" t="s">
        <v>262</v>
      </c>
      <c r="O42" s="314" t="s">
        <v>138</v>
      </c>
      <c r="P42" s="314">
        <v>0</v>
      </c>
      <c r="Q42" s="314">
        <v>9</v>
      </c>
      <c r="R42" s="314">
        <v>0</v>
      </c>
      <c r="S42" s="480">
        <v>0</v>
      </c>
      <c r="T42" s="314">
        <v>6</v>
      </c>
      <c r="U42" s="314">
        <v>7</v>
      </c>
      <c r="V42" s="314">
        <v>9</v>
      </c>
      <c r="W42" s="314">
        <v>9</v>
      </c>
      <c r="X42" s="315">
        <v>0</v>
      </c>
      <c r="Y42" s="114" t="s">
        <v>263</v>
      </c>
      <c r="Z42" s="115">
        <v>0</v>
      </c>
      <c r="AA42" s="114">
        <v>10</v>
      </c>
      <c r="AB42" s="96" t="s">
        <v>464</v>
      </c>
      <c r="AC42" s="21">
        <v>43922</v>
      </c>
      <c r="AD42" s="21">
        <v>43951</v>
      </c>
      <c r="AE42" s="114" t="s">
        <v>265</v>
      </c>
      <c r="AF42" s="114" t="s">
        <v>99</v>
      </c>
      <c r="AG42" s="114" t="s">
        <v>100</v>
      </c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 t="s">
        <v>100</v>
      </c>
      <c r="AS42" s="114"/>
      <c r="AT42" s="114"/>
      <c r="AU42" s="114" t="s">
        <v>100</v>
      </c>
      <c r="AV42" s="114" t="s">
        <v>100</v>
      </c>
      <c r="AW42" s="114" t="s">
        <v>100</v>
      </c>
      <c r="AX42" s="114"/>
      <c r="AY42" s="114" t="s">
        <v>100</v>
      </c>
      <c r="AZ42" s="114"/>
      <c r="BA42" s="114"/>
      <c r="BB42" s="114"/>
      <c r="BC42" s="114" t="s">
        <v>100</v>
      </c>
      <c r="BD42" s="114"/>
      <c r="BE42" s="114"/>
      <c r="BF42" s="114"/>
      <c r="BG42" s="114"/>
      <c r="BH42" s="114" t="s">
        <v>100</v>
      </c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27"/>
    </row>
    <row r="43" spans="1:75" s="28" customFormat="1" ht="39.950000000000003" customHeight="1" x14ac:dyDescent="0.25">
      <c r="A43" s="324"/>
      <c r="B43" s="304"/>
      <c r="C43" s="356"/>
      <c r="D43" s="329"/>
      <c r="E43" s="328"/>
      <c r="F43" s="310"/>
      <c r="G43" s="312"/>
      <c r="H43" s="312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480"/>
      <c r="T43" s="314"/>
      <c r="U43" s="314"/>
      <c r="V43" s="314"/>
      <c r="W43" s="314"/>
      <c r="X43" s="315"/>
      <c r="Y43" s="114" t="s">
        <v>266</v>
      </c>
      <c r="Z43" s="115">
        <v>0</v>
      </c>
      <c r="AA43" s="114">
        <v>30</v>
      </c>
      <c r="AB43" s="96" t="s">
        <v>266</v>
      </c>
      <c r="AC43" s="21">
        <v>43922</v>
      </c>
      <c r="AD43" s="21">
        <v>44012</v>
      </c>
      <c r="AE43" s="114" t="s">
        <v>265</v>
      </c>
      <c r="AF43" s="114" t="s">
        <v>99</v>
      </c>
      <c r="AG43" s="114" t="s">
        <v>100</v>
      </c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 t="s">
        <v>100</v>
      </c>
      <c r="AX43" s="114"/>
      <c r="AY43" s="114" t="s">
        <v>100</v>
      </c>
      <c r="AZ43" s="114"/>
      <c r="BA43" s="114"/>
      <c r="BB43" s="114"/>
      <c r="BC43" s="114" t="s">
        <v>100</v>
      </c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27"/>
    </row>
    <row r="44" spans="1:75" s="28" customFormat="1" ht="39.950000000000003" customHeight="1" x14ac:dyDescent="0.25">
      <c r="A44" s="324"/>
      <c r="B44" s="304"/>
      <c r="C44" s="356"/>
      <c r="D44" s="329"/>
      <c r="E44" s="328"/>
      <c r="F44" s="310"/>
      <c r="G44" s="312"/>
      <c r="H44" s="312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480"/>
      <c r="T44" s="314"/>
      <c r="U44" s="314"/>
      <c r="V44" s="314"/>
      <c r="W44" s="314"/>
      <c r="X44" s="315"/>
      <c r="Y44" s="114" t="s">
        <v>268</v>
      </c>
      <c r="Z44" s="115">
        <v>0</v>
      </c>
      <c r="AA44" s="114">
        <v>30</v>
      </c>
      <c r="AB44" s="96" t="s">
        <v>268</v>
      </c>
      <c r="AC44" s="21">
        <v>43922</v>
      </c>
      <c r="AD44" s="21">
        <v>44196</v>
      </c>
      <c r="AE44" s="114" t="s">
        <v>98</v>
      </c>
      <c r="AF44" s="114" t="s">
        <v>99</v>
      </c>
      <c r="AG44" s="114" t="s">
        <v>100</v>
      </c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 t="s">
        <v>100</v>
      </c>
      <c r="AX44" s="114"/>
      <c r="AY44" s="114" t="s">
        <v>100</v>
      </c>
      <c r="AZ44" s="114"/>
      <c r="BA44" s="114"/>
      <c r="BB44" s="114"/>
      <c r="BC44" s="114" t="s">
        <v>100</v>
      </c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27"/>
    </row>
    <row r="45" spans="1:75" s="28" customFormat="1" ht="39.950000000000003" customHeight="1" x14ac:dyDescent="0.25">
      <c r="A45" s="324"/>
      <c r="B45" s="304"/>
      <c r="C45" s="357"/>
      <c r="D45" s="329"/>
      <c r="E45" s="328"/>
      <c r="F45" s="310"/>
      <c r="G45" s="312"/>
      <c r="H45" s="359"/>
      <c r="I45" s="314"/>
      <c r="J45" s="314"/>
      <c r="K45" s="314" t="s">
        <v>250</v>
      </c>
      <c r="L45" s="314"/>
      <c r="M45" s="314"/>
      <c r="N45" s="314"/>
      <c r="O45" s="314"/>
      <c r="P45" s="314"/>
      <c r="Q45" s="314"/>
      <c r="R45" s="314"/>
      <c r="S45" s="480"/>
      <c r="T45" s="314"/>
      <c r="U45" s="314"/>
      <c r="V45" s="314"/>
      <c r="W45" s="314"/>
      <c r="X45" s="315"/>
      <c r="Y45" s="114" t="s">
        <v>270</v>
      </c>
      <c r="Z45" s="115">
        <v>0</v>
      </c>
      <c r="AA45" s="114">
        <v>30</v>
      </c>
      <c r="AB45" s="96" t="s">
        <v>465</v>
      </c>
      <c r="AC45" s="21">
        <v>43922</v>
      </c>
      <c r="AD45" s="21">
        <v>44012</v>
      </c>
      <c r="AE45" s="114" t="s">
        <v>265</v>
      </c>
      <c r="AF45" s="114" t="s">
        <v>99</v>
      </c>
      <c r="AG45" s="114" t="s">
        <v>100</v>
      </c>
      <c r="AH45" s="114"/>
      <c r="AI45" s="114"/>
      <c r="AJ45" s="114"/>
      <c r="AK45" s="114"/>
      <c r="AL45" s="114"/>
      <c r="AM45" s="114" t="s">
        <v>100</v>
      </c>
      <c r="AN45" s="114"/>
      <c r="AO45" s="114"/>
      <c r="AP45" s="114"/>
      <c r="AQ45" s="114"/>
      <c r="AR45" s="114"/>
      <c r="AS45" s="114"/>
      <c r="AT45" s="114"/>
      <c r="AU45" s="114"/>
      <c r="AV45" s="114" t="s">
        <v>100</v>
      </c>
      <c r="AW45" s="114" t="s">
        <v>100</v>
      </c>
      <c r="AX45" s="114"/>
      <c r="AY45" s="114" t="s">
        <v>100</v>
      </c>
      <c r="AZ45" s="114" t="s">
        <v>100</v>
      </c>
      <c r="BA45" s="114" t="s">
        <v>100</v>
      </c>
      <c r="BB45" s="114" t="s">
        <v>100</v>
      </c>
      <c r="BC45" s="114" t="s">
        <v>100</v>
      </c>
      <c r="BD45" s="114" t="s">
        <v>100</v>
      </c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27"/>
    </row>
    <row r="46" spans="1:75" s="28" customFormat="1" ht="39.950000000000003" hidden="1" customHeight="1" x14ac:dyDescent="0.25">
      <c r="A46" s="324"/>
      <c r="B46" s="304"/>
      <c r="C46" s="327">
        <f>+D46*30%</f>
        <v>5.3999999999999999E-2</v>
      </c>
      <c r="D46" s="328">
        <v>0.18</v>
      </c>
      <c r="E46" s="328" t="s">
        <v>272</v>
      </c>
      <c r="F46" s="310"/>
      <c r="G46" s="312"/>
      <c r="H46" s="358" t="s">
        <v>132</v>
      </c>
      <c r="I46" s="314" t="s">
        <v>273</v>
      </c>
      <c r="J46" s="314" t="s">
        <v>503</v>
      </c>
      <c r="K46" s="314" t="s">
        <v>275</v>
      </c>
      <c r="L46" s="314" t="s">
        <v>276</v>
      </c>
      <c r="M46" s="314" t="s">
        <v>504</v>
      </c>
      <c r="N46" s="314" t="s">
        <v>278</v>
      </c>
      <c r="O46" s="314" t="s">
        <v>116</v>
      </c>
      <c r="P46" s="321">
        <v>0</v>
      </c>
      <c r="Q46" s="321">
        <v>0.15</v>
      </c>
      <c r="R46" s="321">
        <v>0</v>
      </c>
      <c r="S46" s="141"/>
      <c r="T46" s="321">
        <v>0</v>
      </c>
      <c r="U46" s="321">
        <v>0</v>
      </c>
      <c r="V46" s="321">
        <v>0.15</v>
      </c>
      <c r="W46" s="321">
        <v>0.15</v>
      </c>
      <c r="X46" s="315">
        <v>460000000</v>
      </c>
      <c r="Y46" s="114" t="s">
        <v>279</v>
      </c>
      <c r="Z46" s="115">
        <v>0</v>
      </c>
      <c r="AA46" s="116">
        <v>0.4</v>
      </c>
      <c r="AB46" s="114" t="s">
        <v>280</v>
      </c>
      <c r="AC46" s="21">
        <v>43831</v>
      </c>
      <c r="AD46" s="21">
        <v>43921</v>
      </c>
      <c r="AE46" s="114" t="s">
        <v>317</v>
      </c>
      <c r="AF46" s="114" t="s">
        <v>282</v>
      </c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 t="s">
        <v>100</v>
      </c>
      <c r="AZ46" s="114"/>
      <c r="BA46" s="114"/>
      <c r="BB46" s="114"/>
      <c r="BC46" s="114" t="s">
        <v>100</v>
      </c>
      <c r="BD46" s="114"/>
      <c r="BE46" s="114"/>
      <c r="BF46" s="114"/>
      <c r="BG46" s="114"/>
      <c r="BH46" s="114"/>
      <c r="BI46" s="114"/>
      <c r="BJ46" s="114"/>
      <c r="BK46" s="114"/>
      <c r="BL46" s="114" t="s">
        <v>100</v>
      </c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27"/>
    </row>
    <row r="47" spans="1:75" s="28" customFormat="1" ht="39.950000000000003" hidden="1" customHeight="1" x14ac:dyDescent="0.25">
      <c r="A47" s="324"/>
      <c r="B47" s="304"/>
      <c r="C47" s="327"/>
      <c r="D47" s="329"/>
      <c r="E47" s="328"/>
      <c r="F47" s="310"/>
      <c r="G47" s="312"/>
      <c r="H47" s="312"/>
      <c r="I47" s="333"/>
      <c r="J47" s="333"/>
      <c r="K47" s="333"/>
      <c r="L47" s="333"/>
      <c r="M47" s="333"/>
      <c r="N47" s="333"/>
      <c r="O47" s="333"/>
      <c r="P47" s="333"/>
      <c r="Q47" s="333"/>
      <c r="R47" s="333"/>
      <c r="S47" s="143"/>
      <c r="T47" s="333"/>
      <c r="U47" s="333"/>
      <c r="V47" s="333"/>
      <c r="W47" s="333"/>
      <c r="X47" s="331"/>
      <c r="Y47" s="114" t="s">
        <v>283</v>
      </c>
      <c r="Z47" s="115">
        <v>0</v>
      </c>
      <c r="AA47" s="116">
        <v>0.4</v>
      </c>
      <c r="AB47" s="114" t="s">
        <v>284</v>
      </c>
      <c r="AC47" s="21">
        <v>43922</v>
      </c>
      <c r="AD47" s="21">
        <v>44104</v>
      </c>
      <c r="AE47" s="114" t="s">
        <v>281</v>
      </c>
      <c r="AF47" s="114" t="s">
        <v>285</v>
      </c>
      <c r="AG47" s="114"/>
      <c r="AH47" s="114"/>
      <c r="AI47" s="114"/>
      <c r="AJ47" s="114"/>
      <c r="AK47" s="114"/>
      <c r="AL47" s="114" t="s">
        <v>100</v>
      </c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 t="s">
        <v>100</v>
      </c>
      <c r="AX47" s="114" t="s">
        <v>100</v>
      </c>
      <c r="AY47" s="114"/>
      <c r="AZ47" s="114"/>
      <c r="BA47" s="114"/>
      <c r="BB47" s="114"/>
      <c r="BC47" s="114" t="s">
        <v>100</v>
      </c>
      <c r="BD47" s="114"/>
      <c r="BE47" s="114"/>
      <c r="BF47" s="114"/>
      <c r="BG47" s="114"/>
      <c r="BH47" s="114" t="s">
        <v>100</v>
      </c>
      <c r="BI47" s="114"/>
      <c r="BJ47" s="114"/>
      <c r="BK47" s="114"/>
      <c r="BL47" s="114" t="s">
        <v>100</v>
      </c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27"/>
    </row>
    <row r="48" spans="1:75" s="28" customFormat="1" ht="39.950000000000003" hidden="1" customHeight="1" x14ac:dyDescent="0.25">
      <c r="A48" s="324"/>
      <c r="B48" s="304"/>
      <c r="C48" s="327"/>
      <c r="D48" s="329"/>
      <c r="E48" s="328"/>
      <c r="F48" s="310"/>
      <c r="G48" s="312"/>
      <c r="H48" s="359"/>
      <c r="I48" s="333"/>
      <c r="J48" s="333"/>
      <c r="K48" s="333"/>
      <c r="L48" s="333"/>
      <c r="M48" s="333"/>
      <c r="N48" s="333"/>
      <c r="O48" s="333"/>
      <c r="P48" s="333"/>
      <c r="Q48" s="333"/>
      <c r="R48" s="333"/>
      <c r="S48" s="143"/>
      <c r="T48" s="333"/>
      <c r="U48" s="333"/>
      <c r="V48" s="333"/>
      <c r="W48" s="333"/>
      <c r="X48" s="331"/>
      <c r="Y48" s="114" t="s">
        <v>286</v>
      </c>
      <c r="Z48" s="115">
        <v>0</v>
      </c>
      <c r="AA48" s="116">
        <v>0.2</v>
      </c>
      <c r="AB48" s="114" t="s">
        <v>287</v>
      </c>
      <c r="AC48" s="21">
        <v>44105</v>
      </c>
      <c r="AD48" s="21">
        <v>44196</v>
      </c>
      <c r="AE48" s="114" t="s">
        <v>281</v>
      </c>
      <c r="AF48" s="114" t="s">
        <v>288</v>
      </c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 t="s">
        <v>100</v>
      </c>
      <c r="AW48" s="114"/>
      <c r="AX48" s="114"/>
      <c r="AY48" s="114"/>
      <c r="AZ48" s="114"/>
      <c r="BA48" s="114"/>
      <c r="BB48" s="114"/>
      <c r="BC48" s="114" t="s">
        <v>100</v>
      </c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27"/>
    </row>
    <row r="49" spans="1:75" s="28" customFormat="1" ht="39.950000000000003" hidden="1" customHeight="1" x14ac:dyDescent="0.25">
      <c r="A49" s="324"/>
      <c r="B49" s="304"/>
      <c r="C49" s="327">
        <f>+D49*30%</f>
        <v>3.3000000000000002E-2</v>
      </c>
      <c r="D49" s="328">
        <v>0.11</v>
      </c>
      <c r="E49" s="328" t="s">
        <v>289</v>
      </c>
      <c r="F49" s="310"/>
      <c r="G49" s="312"/>
      <c r="H49" s="358" t="s">
        <v>242</v>
      </c>
      <c r="I49" s="314" t="s">
        <v>290</v>
      </c>
      <c r="J49" s="314" t="s">
        <v>496</v>
      </c>
      <c r="K49" s="314" t="s">
        <v>292</v>
      </c>
      <c r="L49" s="314" t="s">
        <v>293</v>
      </c>
      <c r="M49" s="314" t="s">
        <v>294</v>
      </c>
      <c r="N49" s="314" t="s">
        <v>295</v>
      </c>
      <c r="O49" s="314" t="s">
        <v>116</v>
      </c>
      <c r="P49" s="314">
        <v>0</v>
      </c>
      <c r="Q49" s="334">
        <f t="shared" ref="Q49:W49" si="0">(100*0.7)+(80*0.3)</f>
        <v>94</v>
      </c>
      <c r="R49" s="334">
        <f t="shared" si="0"/>
        <v>94</v>
      </c>
      <c r="S49" s="144"/>
      <c r="T49" s="334">
        <f t="shared" si="0"/>
        <v>94</v>
      </c>
      <c r="U49" s="334">
        <f t="shared" si="0"/>
        <v>94</v>
      </c>
      <c r="V49" s="334">
        <f t="shared" si="0"/>
        <v>94</v>
      </c>
      <c r="W49" s="334">
        <f t="shared" si="0"/>
        <v>94</v>
      </c>
      <c r="X49" s="315">
        <f>2900000*11.5</f>
        <v>33350000</v>
      </c>
      <c r="Y49" s="114" t="s">
        <v>296</v>
      </c>
      <c r="Z49" s="115">
        <v>0</v>
      </c>
      <c r="AA49" s="116">
        <v>0.05</v>
      </c>
      <c r="AB49" s="114" t="s">
        <v>297</v>
      </c>
      <c r="AC49" s="21">
        <v>43831</v>
      </c>
      <c r="AD49" s="21">
        <v>43861</v>
      </c>
      <c r="AE49" s="114" t="s">
        <v>298</v>
      </c>
      <c r="AF49" s="114" t="s">
        <v>299</v>
      </c>
      <c r="AG49" s="114" t="s">
        <v>100</v>
      </c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 t="s">
        <v>100</v>
      </c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 t="s">
        <v>100</v>
      </c>
      <c r="BK49" s="114" t="s">
        <v>143</v>
      </c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27"/>
    </row>
    <row r="50" spans="1:75" s="28" customFormat="1" ht="39.950000000000003" hidden="1" customHeight="1" x14ac:dyDescent="0.25">
      <c r="A50" s="324"/>
      <c r="B50" s="304"/>
      <c r="C50" s="327"/>
      <c r="D50" s="329"/>
      <c r="E50" s="328"/>
      <c r="F50" s="310"/>
      <c r="G50" s="312"/>
      <c r="H50" s="312"/>
      <c r="I50" s="314"/>
      <c r="J50" s="314"/>
      <c r="K50" s="314"/>
      <c r="L50" s="314"/>
      <c r="M50" s="314"/>
      <c r="N50" s="314"/>
      <c r="O50" s="314"/>
      <c r="P50" s="314"/>
      <c r="Q50" s="334"/>
      <c r="R50" s="334"/>
      <c r="S50" s="144"/>
      <c r="T50" s="334"/>
      <c r="U50" s="334"/>
      <c r="V50" s="334"/>
      <c r="W50" s="334"/>
      <c r="X50" s="315"/>
      <c r="Y50" s="114" t="s">
        <v>300</v>
      </c>
      <c r="Z50" s="115">
        <v>0</v>
      </c>
      <c r="AA50" s="116">
        <v>0.05</v>
      </c>
      <c r="AB50" s="114" t="s">
        <v>301</v>
      </c>
      <c r="AC50" s="21">
        <v>43862</v>
      </c>
      <c r="AD50" s="21">
        <v>43921</v>
      </c>
      <c r="AE50" s="114" t="s">
        <v>298</v>
      </c>
      <c r="AF50" s="114" t="s">
        <v>299</v>
      </c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 t="s">
        <v>100</v>
      </c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 t="s">
        <v>100</v>
      </c>
      <c r="BK50" s="114" t="s">
        <v>100</v>
      </c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27"/>
    </row>
    <row r="51" spans="1:75" s="28" customFormat="1" ht="39.950000000000003" hidden="1" customHeight="1" x14ac:dyDescent="0.25">
      <c r="A51" s="324"/>
      <c r="B51" s="304"/>
      <c r="C51" s="327"/>
      <c r="D51" s="329"/>
      <c r="E51" s="328"/>
      <c r="F51" s="310"/>
      <c r="G51" s="312"/>
      <c r="H51" s="312"/>
      <c r="I51" s="314"/>
      <c r="J51" s="314"/>
      <c r="K51" s="314"/>
      <c r="L51" s="314"/>
      <c r="M51" s="314"/>
      <c r="N51" s="314"/>
      <c r="O51" s="314"/>
      <c r="P51" s="314"/>
      <c r="Q51" s="334"/>
      <c r="R51" s="334"/>
      <c r="S51" s="144"/>
      <c r="T51" s="334"/>
      <c r="U51" s="334"/>
      <c r="V51" s="334"/>
      <c r="W51" s="334"/>
      <c r="X51" s="315"/>
      <c r="Y51" s="114" t="s">
        <v>302</v>
      </c>
      <c r="Z51" s="115">
        <v>0</v>
      </c>
      <c r="AA51" s="116">
        <v>0.15</v>
      </c>
      <c r="AB51" s="114" t="s">
        <v>303</v>
      </c>
      <c r="AC51" s="21">
        <v>43922</v>
      </c>
      <c r="AD51" s="21">
        <v>44196</v>
      </c>
      <c r="AE51" s="114" t="s">
        <v>298</v>
      </c>
      <c r="AF51" s="114" t="s">
        <v>304</v>
      </c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 t="s">
        <v>100</v>
      </c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 t="s">
        <v>100</v>
      </c>
      <c r="BK51" s="114" t="s">
        <v>100</v>
      </c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27"/>
    </row>
    <row r="52" spans="1:75" s="28" customFormat="1" ht="39.950000000000003" hidden="1" customHeight="1" x14ac:dyDescent="0.25">
      <c r="A52" s="324"/>
      <c r="B52" s="304"/>
      <c r="C52" s="327"/>
      <c r="D52" s="329"/>
      <c r="E52" s="328"/>
      <c r="F52" s="310"/>
      <c r="G52" s="312"/>
      <c r="H52" s="312"/>
      <c r="I52" s="314"/>
      <c r="J52" s="314"/>
      <c r="K52" s="314"/>
      <c r="L52" s="314"/>
      <c r="M52" s="314"/>
      <c r="N52" s="314"/>
      <c r="O52" s="314"/>
      <c r="P52" s="314"/>
      <c r="Q52" s="334"/>
      <c r="R52" s="334"/>
      <c r="S52" s="144"/>
      <c r="T52" s="334"/>
      <c r="U52" s="334"/>
      <c r="V52" s="334"/>
      <c r="W52" s="334"/>
      <c r="X52" s="315"/>
      <c r="Y52" s="114" t="s">
        <v>305</v>
      </c>
      <c r="Z52" s="115">
        <v>0</v>
      </c>
      <c r="AA52" s="116">
        <v>0.65</v>
      </c>
      <c r="AB52" s="114" t="s">
        <v>306</v>
      </c>
      <c r="AC52" s="21">
        <v>43831</v>
      </c>
      <c r="AD52" s="21">
        <v>44196</v>
      </c>
      <c r="AE52" s="114" t="s">
        <v>298</v>
      </c>
      <c r="AF52" s="114" t="s">
        <v>304</v>
      </c>
      <c r="AG52" s="114"/>
      <c r="AH52" s="114"/>
      <c r="AI52" s="114"/>
      <c r="AJ52" s="114"/>
      <c r="AK52" s="114"/>
      <c r="AL52" s="114"/>
      <c r="AM52" s="114" t="s">
        <v>100</v>
      </c>
      <c r="AN52" s="114"/>
      <c r="AO52" s="114"/>
      <c r="AP52" s="114"/>
      <c r="AQ52" s="114"/>
      <c r="AR52" s="114"/>
      <c r="AS52" s="114"/>
      <c r="AT52" s="114"/>
      <c r="AU52" s="114"/>
      <c r="AV52" s="114"/>
      <c r="AW52" s="114" t="s">
        <v>100</v>
      </c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 t="s">
        <v>100</v>
      </c>
      <c r="BK52" s="114" t="s">
        <v>100</v>
      </c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27"/>
    </row>
    <row r="53" spans="1:75" s="28" customFormat="1" ht="39.950000000000003" hidden="1" customHeight="1" thickBot="1" x14ac:dyDescent="0.3">
      <c r="A53" s="325"/>
      <c r="B53" s="305"/>
      <c r="C53" s="327"/>
      <c r="D53" s="329"/>
      <c r="E53" s="328"/>
      <c r="F53" s="311"/>
      <c r="G53" s="313"/>
      <c r="H53" s="312"/>
      <c r="I53" s="314"/>
      <c r="J53" s="314"/>
      <c r="K53" s="314"/>
      <c r="L53" s="314"/>
      <c r="M53" s="314"/>
      <c r="N53" s="314"/>
      <c r="O53" s="314"/>
      <c r="P53" s="314"/>
      <c r="Q53" s="334"/>
      <c r="R53" s="334"/>
      <c r="S53" s="144"/>
      <c r="T53" s="334"/>
      <c r="U53" s="334"/>
      <c r="V53" s="334"/>
      <c r="W53" s="334"/>
      <c r="X53" s="315"/>
      <c r="Y53" s="114" t="s">
        <v>307</v>
      </c>
      <c r="Z53" s="115">
        <v>0</v>
      </c>
      <c r="AA53" s="116">
        <v>0.1</v>
      </c>
      <c r="AB53" s="114" t="s">
        <v>308</v>
      </c>
      <c r="AC53" s="21">
        <v>44166</v>
      </c>
      <c r="AD53" s="21">
        <v>44196</v>
      </c>
      <c r="AE53" s="114" t="s">
        <v>298</v>
      </c>
      <c r="AF53" s="114" t="s">
        <v>299</v>
      </c>
      <c r="AG53" s="114"/>
      <c r="AH53" s="114"/>
      <c r="AI53" s="114"/>
      <c r="AJ53" s="114"/>
      <c r="AK53" s="114"/>
      <c r="AL53" s="114"/>
      <c r="AM53" s="114" t="s">
        <v>100</v>
      </c>
      <c r="AN53" s="114"/>
      <c r="AO53" s="114"/>
      <c r="AP53" s="114"/>
      <c r="AQ53" s="114"/>
      <c r="AR53" s="114"/>
      <c r="AS53" s="114"/>
      <c r="AT53" s="114"/>
      <c r="AU53" s="114"/>
      <c r="AV53" s="114"/>
      <c r="AW53" s="114" t="s">
        <v>100</v>
      </c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 t="s">
        <v>100</v>
      </c>
      <c r="BK53" s="114" t="s">
        <v>100</v>
      </c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27"/>
    </row>
    <row r="54" spans="1:75" s="28" customFormat="1" ht="39.950000000000003" hidden="1" customHeight="1" thickTop="1" x14ac:dyDescent="0.25">
      <c r="A54" s="364" t="s">
        <v>479</v>
      </c>
      <c r="B54" s="326">
        <v>0.4</v>
      </c>
      <c r="C54" s="360">
        <f>+D54*40%</f>
        <v>4.8000000000000001E-2</v>
      </c>
      <c r="D54" s="336">
        <v>0.12</v>
      </c>
      <c r="E54" s="339" t="s">
        <v>310</v>
      </c>
      <c r="F54" s="330">
        <v>1</v>
      </c>
      <c r="G54" s="340">
        <v>0.25</v>
      </c>
      <c r="H54" s="314" t="s">
        <v>132</v>
      </c>
      <c r="I54" s="347" t="s">
        <v>311</v>
      </c>
      <c r="J54" s="314" t="s">
        <v>503</v>
      </c>
      <c r="K54" s="314" t="s">
        <v>312</v>
      </c>
      <c r="L54" s="314" t="s">
        <v>313</v>
      </c>
      <c r="M54" s="314" t="s">
        <v>311</v>
      </c>
      <c r="N54" s="314" t="s">
        <v>314</v>
      </c>
      <c r="O54" s="314" t="s">
        <v>138</v>
      </c>
      <c r="P54" s="314">
        <v>1</v>
      </c>
      <c r="Q54" s="314">
        <v>3</v>
      </c>
      <c r="R54" s="314">
        <v>0</v>
      </c>
      <c r="S54" s="140"/>
      <c r="T54" s="314">
        <v>0</v>
      </c>
      <c r="U54" s="314">
        <v>0</v>
      </c>
      <c r="V54" s="314">
        <v>3</v>
      </c>
      <c r="W54" s="314">
        <v>3</v>
      </c>
      <c r="X54" s="315">
        <v>3720000000</v>
      </c>
      <c r="Y54" s="114" t="s">
        <v>315</v>
      </c>
      <c r="Z54" s="115">
        <v>0</v>
      </c>
      <c r="AA54" s="116">
        <v>0.25</v>
      </c>
      <c r="AB54" s="114" t="s">
        <v>316</v>
      </c>
      <c r="AC54" s="21">
        <v>43831</v>
      </c>
      <c r="AD54" s="21">
        <v>43921</v>
      </c>
      <c r="AE54" s="114" t="s">
        <v>317</v>
      </c>
      <c r="AF54" s="114" t="s">
        <v>318</v>
      </c>
      <c r="AG54" s="114" t="s">
        <v>100</v>
      </c>
      <c r="AH54" s="114" t="s">
        <v>100</v>
      </c>
      <c r="AI54" s="114"/>
      <c r="AJ54" s="114"/>
      <c r="AK54" s="114"/>
      <c r="AL54" s="114"/>
      <c r="AM54" s="114"/>
      <c r="AN54" s="114"/>
      <c r="AO54" s="114"/>
      <c r="AP54" s="114"/>
      <c r="AQ54" s="114"/>
      <c r="AR54" s="114" t="s">
        <v>100</v>
      </c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 t="s">
        <v>100</v>
      </c>
      <c r="BD54" s="114"/>
      <c r="BE54" s="114"/>
      <c r="BF54" s="114"/>
      <c r="BG54" s="114"/>
      <c r="BH54" s="114"/>
      <c r="BI54" s="114"/>
      <c r="BJ54" s="114"/>
      <c r="BK54" s="114"/>
      <c r="BL54" s="114" t="s">
        <v>100</v>
      </c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27"/>
    </row>
    <row r="55" spans="1:75" s="28" customFormat="1" ht="39.950000000000003" hidden="1" customHeight="1" x14ac:dyDescent="0.25">
      <c r="A55" s="365"/>
      <c r="B55" s="304"/>
      <c r="C55" s="360"/>
      <c r="D55" s="337"/>
      <c r="E55" s="339"/>
      <c r="F55" s="310"/>
      <c r="G55" s="376"/>
      <c r="H55" s="314"/>
      <c r="I55" s="348"/>
      <c r="J55" s="333"/>
      <c r="K55" s="333"/>
      <c r="L55" s="333"/>
      <c r="M55" s="333"/>
      <c r="N55" s="333"/>
      <c r="O55" s="333"/>
      <c r="P55" s="333"/>
      <c r="Q55" s="333"/>
      <c r="R55" s="333"/>
      <c r="S55" s="143"/>
      <c r="T55" s="333"/>
      <c r="U55" s="333"/>
      <c r="V55" s="333"/>
      <c r="W55" s="333"/>
      <c r="X55" s="331"/>
      <c r="Y55" s="114" t="s">
        <v>319</v>
      </c>
      <c r="Z55" s="115">
        <v>0</v>
      </c>
      <c r="AA55" s="116">
        <v>0.5</v>
      </c>
      <c r="AB55" s="114" t="s">
        <v>320</v>
      </c>
      <c r="AC55" s="21">
        <v>43922</v>
      </c>
      <c r="AD55" s="21">
        <v>44165</v>
      </c>
      <c r="AE55" s="114" t="s">
        <v>317</v>
      </c>
      <c r="AF55" s="114" t="s">
        <v>321</v>
      </c>
      <c r="AG55" s="114"/>
      <c r="AH55" s="114"/>
      <c r="AI55" s="114"/>
      <c r="AJ55" s="114"/>
      <c r="AK55" s="114"/>
      <c r="AL55" s="114" t="s">
        <v>100</v>
      </c>
      <c r="AM55" s="114"/>
      <c r="AN55" s="114"/>
      <c r="AO55" s="114"/>
      <c r="AP55" s="114"/>
      <c r="AQ55" s="114"/>
      <c r="AR55" s="114" t="s">
        <v>100</v>
      </c>
      <c r="AS55" s="114"/>
      <c r="AT55" s="114"/>
      <c r="AU55" s="114" t="s">
        <v>100</v>
      </c>
      <c r="AV55" s="114" t="s">
        <v>100</v>
      </c>
      <c r="AW55" s="114"/>
      <c r="AX55" s="114" t="s">
        <v>100</v>
      </c>
      <c r="AY55" s="114"/>
      <c r="AZ55" s="114"/>
      <c r="BA55" s="25"/>
      <c r="BB55" s="25"/>
      <c r="BC55" s="114" t="s">
        <v>100</v>
      </c>
      <c r="BD55" s="25"/>
      <c r="BE55" s="25"/>
      <c r="BF55" s="25"/>
      <c r="BG55" s="25"/>
      <c r="BH55" s="25"/>
      <c r="BI55" s="25"/>
      <c r="BJ55" s="25"/>
      <c r="BK55" s="25"/>
      <c r="BL55" s="114" t="s">
        <v>100</v>
      </c>
      <c r="BM55" s="25"/>
      <c r="BN55" s="25"/>
      <c r="BO55" s="25"/>
      <c r="BP55" s="25"/>
      <c r="BQ55" s="25"/>
      <c r="BR55" s="25"/>
      <c r="BS55" s="25"/>
      <c r="BT55" s="25"/>
      <c r="BU55" s="25"/>
      <c r="BV55" s="114"/>
      <c r="BW55" s="27"/>
    </row>
    <row r="56" spans="1:75" s="28" customFormat="1" ht="39.950000000000003" hidden="1" customHeight="1" x14ac:dyDescent="0.25">
      <c r="A56" s="365"/>
      <c r="B56" s="304"/>
      <c r="C56" s="360"/>
      <c r="D56" s="338"/>
      <c r="E56" s="339"/>
      <c r="F56" s="310"/>
      <c r="G56" s="376"/>
      <c r="H56" s="314"/>
      <c r="I56" s="348"/>
      <c r="J56" s="333"/>
      <c r="K56" s="333"/>
      <c r="L56" s="333"/>
      <c r="M56" s="333"/>
      <c r="N56" s="333"/>
      <c r="O56" s="333"/>
      <c r="P56" s="333"/>
      <c r="Q56" s="333"/>
      <c r="R56" s="333"/>
      <c r="S56" s="143"/>
      <c r="T56" s="333"/>
      <c r="U56" s="333"/>
      <c r="V56" s="333"/>
      <c r="W56" s="333"/>
      <c r="X56" s="331"/>
      <c r="Y56" s="114" t="s">
        <v>322</v>
      </c>
      <c r="Z56" s="115">
        <v>0</v>
      </c>
      <c r="AA56" s="116">
        <v>0.25</v>
      </c>
      <c r="AB56" s="114" t="s">
        <v>323</v>
      </c>
      <c r="AC56" s="21">
        <v>44105</v>
      </c>
      <c r="AD56" s="21">
        <v>44196</v>
      </c>
      <c r="AE56" s="114" t="s">
        <v>317</v>
      </c>
      <c r="AF56" s="114" t="s">
        <v>324</v>
      </c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 t="s">
        <v>100</v>
      </c>
      <c r="AW56" s="114"/>
      <c r="AX56" s="114"/>
      <c r="AY56" s="114" t="s">
        <v>100</v>
      </c>
      <c r="AZ56" s="114"/>
      <c r="BA56" s="25"/>
      <c r="BB56" s="25"/>
      <c r="BC56" s="114" t="s">
        <v>100</v>
      </c>
      <c r="BD56" s="25"/>
      <c r="BE56" s="25"/>
      <c r="BF56" s="25"/>
      <c r="BG56" s="25"/>
      <c r="BH56" s="25"/>
      <c r="BI56" s="25"/>
      <c r="BJ56" s="25"/>
      <c r="BK56" s="25"/>
      <c r="BL56" s="114"/>
      <c r="BM56" s="25"/>
      <c r="BN56" s="25"/>
      <c r="BO56" s="25"/>
      <c r="BP56" s="25"/>
      <c r="BQ56" s="25"/>
      <c r="BR56" s="25"/>
      <c r="BS56" s="25"/>
      <c r="BT56" s="25"/>
      <c r="BU56" s="25"/>
      <c r="BV56" s="114"/>
      <c r="BW56" s="27"/>
    </row>
    <row r="57" spans="1:75" s="28" customFormat="1" ht="39.950000000000003" hidden="1" customHeight="1" x14ac:dyDescent="0.25">
      <c r="A57" s="365"/>
      <c r="B57" s="304"/>
      <c r="C57" s="360">
        <f>+D57*40%</f>
        <v>4.8000000000000001E-2</v>
      </c>
      <c r="D57" s="336">
        <v>0.12</v>
      </c>
      <c r="E57" s="339" t="s">
        <v>325</v>
      </c>
      <c r="F57" s="310"/>
      <c r="G57" s="376"/>
      <c r="H57" s="314" t="s">
        <v>326</v>
      </c>
      <c r="I57" s="347" t="s">
        <v>327</v>
      </c>
      <c r="J57" s="314" t="s">
        <v>503</v>
      </c>
      <c r="K57" s="314" t="s">
        <v>328</v>
      </c>
      <c r="L57" s="314" t="s">
        <v>313</v>
      </c>
      <c r="M57" s="314" t="s">
        <v>327</v>
      </c>
      <c r="N57" s="314" t="s">
        <v>329</v>
      </c>
      <c r="O57" s="314" t="s">
        <v>138</v>
      </c>
      <c r="P57" s="314">
        <v>2</v>
      </c>
      <c r="Q57" s="314">
        <v>3</v>
      </c>
      <c r="R57" s="314">
        <v>0</v>
      </c>
      <c r="S57" s="140"/>
      <c r="T57" s="314">
        <v>0</v>
      </c>
      <c r="U57" s="314">
        <v>3</v>
      </c>
      <c r="V57" s="314">
        <v>3</v>
      </c>
      <c r="W57" s="314">
        <v>3</v>
      </c>
      <c r="X57" s="315">
        <f>SUM(Z57:Z59)</f>
        <v>0</v>
      </c>
      <c r="Y57" s="114" t="s">
        <v>330</v>
      </c>
      <c r="Z57" s="115">
        <v>0</v>
      </c>
      <c r="AA57" s="116">
        <v>0.35</v>
      </c>
      <c r="AB57" s="114" t="s">
        <v>331</v>
      </c>
      <c r="AC57" s="21">
        <v>43831</v>
      </c>
      <c r="AD57" s="21">
        <v>43921</v>
      </c>
      <c r="AE57" s="114" t="s">
        <v>332</v>
      </c>
      <c r="AF57" s="114" t="s">
        <v>333</v>
      </c>
      <c r="AG57" s="114"/>
      <c r="AH57" s="114" t="s">
        <v>100</v>
      </c>
      <c r="AI57" s="114"/>
      <c r="AJ57" s="114"/>
      <c r="AK57" s="114"/>
      <c r="AL57" s="114" t="s">
        <v>100</v>
      </c>
      <c r="AM57" s="114"/>
      <c r="AN57" s="114"/>
      <c r="AO57" s="114"/>
      <c r="AP57" s="114"/>
      <c r="AQ57" s="114"/>
      <c r="AR57" s="114" t="s">
        <v>100</v>
      </c>
      <c r="AS57" s="114"/>
      <c r="AT57" s="114"/>
      <c r="AU57" s="114"/>
      <c r="AV57" s="114"/>
      <c r="AW57" s="114"/>
      <c r="AX57" s="114"/>
      <c r="AY57" s="114"/>
      <c r="AZ57" s="114"/>
      <c r="BA57" s="25"/>
      <c r="BB57" s="25"/>
      <c r="BC57" s="114" t="s">
        <v>100</v>
      </c>
      <c r="BD57" s="25"/>
      <c r="BE57" s="25"/>
      <c r="BF57" s="25"/>
      <c r="BG57" s="25"/>
      <c r="BH57" s="25"/>
      <c r="BI57" s="25"/>
      <c r="BJ57" s="25"/>
      <c r="BK57" s="25"/>
      <c r="BL57" s="114" t="s">
        <v>100</v>
      </c>
      <c r="BM57" s="25"/>
      <c r="BN57" s="25"/>
      <c r="BO57" s="25"/>
      <c r="BP57" s="25"/>
      <c r="BQ57" s="25"/>
      <c r="BR57" s="25"/>
      <c r="BS57" s="25"/>
      <c r="BT57" s="25"/>
      <c r="BU57" s="25"/>
      <c r="BV57" s="114"/>
      <c r="BW57" s="27"/>
    </row>
    <row r="58" spans="1:75" s="28" customFormat="1" ht="39.950000000000003" hidden="1" customHeight="1" x14ac:dyDescent="0.25">
      <c r="A58" s="365"/>
      <c r="B58" s="304"/>
      <c r="C58" s="360"/>
      <c r="D58" s="337"/>
      <c r="E58" s="339"/>
      <c r="F58" s="310"/>
      <c r="G58" s="376"/>
      <c r="H58" s="314"/>
      <c r="I58" s="348"/>
      <c r="J58" s="333"/>
      <c r="K58" s="333"/>
      <c r="L58" s="333"/>
      <c r="M58" s="333"/>
      <c r="N58" s="333"/>
      <c r="O58" s="333"/>
      <c r="P58" s="333"/>
      <c r="Q58" s="333"/>
      <c r="R58" s="333"/>
      <c r="S58" s="143"/>
      <c r="T58" s="333"/>
      <c r="U58" s="333"/>
      <c r="V58" s="333"/>
      <c r="W58" s="333"/>
      <c r="X58" s="331"/>
      <c r="Y58" s="114" t="s">
        <v>315</v>
      </c>
      <c r="Z58" s="115">
        <v>0</v>
      </c>
      <c r="AA58" s="116">
        <v>0.35</v>
      </c>
      <c r="AB58" s="114" t="s">
        <v>316</v>
      </c>
      <c r="AC58" s="21">
        <v>43922</v>
      </c>
      <c r="AD58" s="21">
        <v>44012</v>
      </c>
      <c r="AE58" s="114" t="s">
        <v>332</v>
      </c>
      <c r="AF58" s="114" t="s">
        <v>334</v>
      </c>
      <c r="AG58" s="114" t="s">
        <v>100</v>
      </c>
      <c r="AH58" s="114" t="s">
        <v>100</v>
      </c>
      <c r="AI58" s="114"/>
      <c r="AJ58" s="114"/>
      <c r="AK58" s="114"/>
      <c r="AL58" s="114" t="s">
        <v>100</v>
      </c>
      <c r="AM58" s="114"/>
      <c r="AN58" s="114"/>
      <c r="AO58" s="114"/>
      <c r="AP58" s="114"/>
      <c r="AQ58" s="114"/>
      <c r="AR58" s="114" t="s">
        <v>100</v>
      </c>
      <c r="AS58" s="114"/>
      <c r="AT58" s="114"/>
      <c r="AU58" s="114" t="s">
        <v>100</v>
      </c>
      <c r="AV58" s="114"/>
      <c r="AW58" s="114"/>
      <c r="AX58" s="114"/>
      <c r="AY58" s="114"/>
      <c r="AZ58" s="114"/>
      <c r="BA58" s="25"/>
      <c r="BB58" s="25"/>
      <c r="BC58" s="114" t="s">
        <v>100</v>
      </c>
      <c r="BD58" s="25"/>
      <c r="BE58" s="25"/>
      <c r="BF58" s="25"/>
      <c r="BG58" s="25"/>
      <c r="BH58" s="25"/>
      <c r="BI58" s="25"/>
      <c r="BJ58" s="25"/>
      <c r="BK58" s="25"/>
      <c r="BL58" s="114" t="s">
        <v>100</v>
      </c>
      <c r="BM58" s="25"/>
      <c r="BN58" s="25"/>
      <c r="BO58" s="25"/>
      <c r="BP58" s="25"/>
      <c r="BQ58" s="25"/>
      <c r="BR58" s="25"/>
      <c r="BS58" s="25"/>
      <c r="BT58" s="25"/>
      <c r="BU58" s="25"/>
      <c r="BV58" s="114"/>
      <c r="BW58" s="27"/>
    </row>
    <row r="59" spans="1:75" s="28" customFormat="1" ht="39.950000000000003" hidden="1" customHeight="1" x14ac:dyDescent="0.25">
      <c r="A59" s="365"/>
      <c r="B59" s="304"/>
      <c r="C59" s="360"/>
      <c r="D59" s="338"/>
      <c r="E59" s="339"/>
      <c r="F59" s="310"/>
      <c r="G59" s="376"/>
      <c r="H59" s="314"/>
      <c r="I59" s="348"/>
      <c r="J59" s="333"/>
      <c r="K59" s="333"/>
      <c r="L59" s="333"/>
      <c r="M59" s="333"/>
      <c r="N59" s="333"/>
      <c r="O59" s="333"/>
      <c r="P59" s="333"/>
      <c r="Q59" s="333"/>
      <c r="R59" s="333"/>
      <c r="S59" s="143"/>
      <c r="T59" s="333"/>
      <c r="U59" s="333"/>
      <c r="V59" s="333"/>
      <c r="W59" s="333"/>
      <c r="X59" s="331"/>
      <c r="Y59" s="114" t="s">
        <v>335</v>
      </c>
      <c r="Z59" s="115">
        <v>0</v>
      </c>
      <c r="AA59" s="116">
        <v>0.3</v>
      </c>
      <c r="AB59" s="114" t="s">
        <v>320</v>
      </c>
      <c r="AC59" s="21">
        <v>44013</v>
      </c>
      <c r="AD59" s="21">
        <v>44196</v>
      </c>
      <c r="AE59" s="114" t="s">
        <v>332</v>
      </c>
      <c r="AF59" s="114" t="s">
        <v>321</v>
      </c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25"/>
      <c r="BB59" s="25"/>
      <c r="BC59" s="114"/>
      <c r="BD59" s="25"/>
      <c r="BE59" s="25"/>
      <c r="BF59" s="25"/>
      <c r="BG59" s="25"/>
      <c r="BH59" s="25"/>
      <c r="BI59" s="25"/>
      <c r="BJ59" s="25"/>
      <c r="BK59" s="25"/>
      <c r="BL59" s="114"/>
      <c r="BM59" s="25"/>
      <c r="BN59" s="25"/>
      <c r="BO59" s="25"/>
      <c r="BP59" s="25"/>
      <c r="BQ59" s="25"/>
      <c r="BR59" s="25"/>
      <c r="BS59" s="25"/>
      <c r="BT59" s="25"/>
      <c r="BU59" s="25"/>
      <c r="BV59" s="114"/>
      <c r="BW59" s="27"/>
    </row>
    <row r="60" spans="1:75" s="28" customFormat="1" ht="39.950000000000003" hidden="1" customHeight="1" x14ac:dyDescent="0.25">
      <c r="A60" s="365"/>
      <c r="B60" s="304"/>
      <c r="C60" s="360">
        <f>+D60*40%</f>
        <v>4.8000000000000001E-2</v>
      </c>
      <c r="D60" s="336">
        <v>0.12</v>
      </c>
      <c r="E60" s="339" t="s">
        <v>336</v>
      </c>
      <c r="F60" s="310"/>
      <c r="G60" s="376"/>
      <c r="H60" s="361" t="s">
        <v>132</v>
      </c>
      <c r="I60" s="347" t="s">
        <v>339</v>
      </c>
      <c r="J60" s="314" t="s">
        <v>503</v>
      </c>
      <c r="K60" s="314" t="s">
        <v>274</v>
      </c>
      <c r="L60" s="314" t="s">
        <v>338</v>
      </c>
      <c r="M60" s="314" t="s">
        <v>339</v>
      </c>
      <c r="N60" s="314" t="s">
        <v>340</v>
      </c>
      <c r="O60" s="314" t="s">
        <v>138</v>
      </c>
      <c r="P60" s="314">
        <v>6</v>
      </c>
      <c r="Q60" s="314">
        <v>10</v>
      </c>
      <c r="R60" s="314">
        <v>0</v>
      </c>
      <c r="S60" s="140"/>
      <c r="T60" s="314">
        <v>0</v>
      </c>
      <c r="U60" s="314">
        <v>0</v>
      </c>
      <c r="V60" s="314">
        <v>10</v>
      </c>
      <c r="W60" s="314">
        <v>10</v>
      </c>
      <c r="X60" s="315">
        <v>125000000</v>
      </c>
      <c r="Y60" s="114" t="s">
        <v>341</v>
      </c>
      <c r="Z60" s="115">
        <v>0</v>
      </c>
      <c r="AA60" s="116">
        <v>0.8</v>
      </c>
      <c r="AB60" s="114" t="s">
        <v>320</v>
      </c>
      <c r="AC60" s="21">
        <v>43831</v>
      </c>
      <c r="AD60" s="21">
        <v>44196</v>
      </c>
      <c r="AE60" s="114" t="s">
        <v>317</v>
      </c>
      <c r="AF60" s="114" t="s">
        <v>321</v>
      </c>
      <c r="AG60" s="114"/>
      <c r="AH60" s="114"/>
      <c r="AI60" s="114"/>
      <c r="AJ60" s="114"/>
      <c r="AK60" s="114"/>
      <c r="AL60" s="114" t="s">
        <v>100</v>
      </c>
      <c r="AM60" s="114"/>
      <c r="AN60" s="114"/>
      <c r="AO60" s="114"/>
      <c r="AP60" s="114"/>
      <c r="AQ60" s="114"/>
      <c r="AR60" s="114" t="s">
        <v>100</v>
      </c>
      <c r="AS60" s="114"/>
      <c r="AT60" s="114"/>
      <c r="AU60" s="114" t="s">
        <v>100</v>
      </c>
      <c r="AV60" s="114" t="s">
        <v>100</v>
      </c>
      <c r="AW60" s="114"/>
      <c r="AX60" s="114"/>
      <c r="AY60" s="114"/>
      <c r="AZ60" s="114"/>
      <c r="BA60" s="25"/>
      <c r="BB60" s="25"/>
      <c r="BC60" s="114" t="s">
        <v>100</v>
      </c>
      <c r="BD60" s="25"/>
      <c r="BE60" s="25"/>
      <c r="BF60" s="25"/>
      <c r="BG60" s="25"/>
      <c r="BH60" s="25"/>
      <c r="BI60" s="25"/>
      <c r="BJ60" s="25"/>
      <c r="BK60" s="25"/>
      <c r="BL60" s="114" t="s">
        <v>100</v>
      </c>
      <c r="BM60" s="25"/>
      <c r="BN60" s="25"/>
      <c r="BO60" s="25"/>
      <c r="BP60" s="25"/>
      <c r="BQ60" s="25"/>
      <c r="BR60" s="25"/>
      <c r="BS60" s="25"/>
      <c r="BT60" s="25"/>
      <c r="BU60" s="25"/>
      <c r="BV60" s="114"/>
      <c r="BW60" s="27"/>
    </row>
    <row r="61" spans="1:75" s="28" customFormat="1" ht="39.950000000000003" hidden="1" customHeight="1" x14ac:dyDescent="0.25">
      <c r="A61" s="365"/>
      <c r="B61" s="304"/>
      <c r="C61" s="360"/>
      <c r="D61" s="338"/>
      <c r="E61" s="339"/>
      <c r="F61" s="310"/>
      <c r="G61" s="376"/>
      <c r="H61" s="362"/>
      <c r="I61" s="348"/>
      <c r="J61" s="333"/>
      <c r="K61" s="333"/>
      <c r="L61" s="333"/>
      <c r="M61" s="314"/>
      <c r="N61" s="314"/>
      <c r="O61" s="333"/>
      <c r="P61" s="333"/>
      <c r="Q61" s="333"/>
      <c r="R61" s="333"/>
      <c r="S61" s="143"/>
      <c r="T61" s="333"/>
      <c r="U61" s="333"/>
      <c r="V61" s="333"/>
      <c r="W61" s="333"/>
      <c r="X61" s="331"/>
      <c r="Y61" s="114" t="s">
        <v>322</v>
      </c>
      <c r="Z61" s="115">
        <v>0</v>
      </c>
      <c r="AA61" s="116">
        <v>0.2</v>
      </c>
      <c r="AB61" s="114" t="s">
        <v>342</v>
      </c>
      <c r="AC61" s="21">
        <v>44105</v>
      </c>
      <c r="AD61" s="21">
        <v>44196</v>
      </c>
      <c r="AE61" s="114" t="s">
        <v>317</v>
      </c>
      <c r="AF61" s="114" t="s">
        <v>324</v>
      </c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 t="s">
        <v>100</v>
      </c>
      <c r="AV61" s="114" t="s">
        <v>100</v>
      </c>
      <c r="AW61" s="114"/>
      <c r="AX61" s="114" t="s">
        <v>100</v>
      </c>
      <c r="AY61" s="114"/>
      <c r="AZ61" s="114"/>
      <c r="BA61" s="25"/>
      <c r="BB61" s="25"/>
      <c r="BC61" s="114" t="s">
        <v>100</v>
      </c>
      <c r="BD61" s="25"/>
      <c r="BE61" s="25"/>
      <c r="BF61" s="25"/>
      <c r="BG61" s="25"/>
      <c r="BH61" s="25"/>
      <c r="BI61" s="25"/>
      <c r="BJ61" s="25"/>
      <c r="BK61" s="25"/>
      <c r="BL61" s="114"/>
      <c r="BM61" s="25"/>
      <c r="BN61" s="25"/>
      <c r="BO61" s="25"/>
      <c r="BP61" s="25"/>
      <c r="BQ61" s="25"/>
      <c r="BR61" s="25"/>
      <c r="BS61" s="25"/>
      <c r="BT61" s="25"/>
      <c r="BU61" s="25"/>
      <c r="BV61" s="114"/>
      <c r="BW61" s="27"/>
    </row>
    <row r="62" spans="1:75" s="28" customFormat="1" ht="39.950000000000003" hidden="1" customHeight="1" x14ac:dyDescent="0.25">
      <c r="A62" s="365"/>
      <c r="B62" s="304"/>
      <c r="C62" s="327">
        <f>+D62*40%</f>
        <v>4.8000000000000001E-2</v>
      </c>
      <c r="D62" s="336">
        <v>0.12</v>
      </c>
      <c r="E62" s="339" t="s">
        <v>343</v>
      </c>
      <c r="F62" s="310"/>
      <c r="G62" s="376"/>
      <c r="H62" s="314" t="s">
        <v>177</v>
      </c>
      <c r="I62" s="347" t="s">
        <v>344</v>
      </c>
      <c r="J62" s="314" t="s">
        <v>503</v>
      </c>
      <c r="K62" s="314" t="s">
        <v>345</v>
      </c>
      <c r="L62" s="314" t="s">
        <v>276</v>
      </c>
      <c r="M62" s="314" t="s">
        <v>344</v>
      </c>
      <c r="N62" s="314" t="s">
        <v>346</v>
      </c>
      <c r="O62" s="314" t="s">
        <v>138</v>
      </c>
      <c r="P62" s="314">
        <v>3</v>
      </c>
      <c r="Q62" s="314">
        <v>3</v>
      </c>
      <c r="R62" s="314">
        <v>0</v>
      </c>
      <c r="S62" s="140"/>
      <c r="T62" s="314">
        <v>0</v>
      </c>
      <c r="U62" s="314">
        <v>0</v>
      </c>
      <c r="V62" s="314">
        <v>3</v>
      </c>
      <c r="W62" s="314">
        <v>3</v>
      </c>
      <c r="X62" s="315">
        <f>Z62</f>
        <v>0</v>
      </c>
      <c r="Y62" s="114" t="s">
        <v>347</v>
      </c>
      <c r="Z62" s="115">
        <v>0</v>
      </c>
      <c r="AA62" s="116">
        <v>0.25</v>
      </c>
      <c r="AB62" s="114" t="s">
        <v>348</v>
      </c>
      <c r="AC62" s="21">
        <v>43831</v>
      </c>
      <c r="AD62" s="21">
        <v>43921</v>
      </c>
      <c r="AE62" s="114" t="s">
        <v>317</v>
      </c>
      <c r="AF62" s="114" t="s">
        <v>318</v>
      </c>
      <c r="AG62" s="114" t="s">
        <v>100</v>
      </c>
      <c r="AH62" s="114" t="s">
        <v>100</v>
      </c>
      <c r="AI62" s="114"/>
      <c r="AJ62" s="114"/>
      <c r="AK62" s="114"/>
      <c r="AL62" s="114" t="s">
        <v>100</v>
      </c>
      <c r="AM62" s="114"/>
      <c r="AN62" s="114"/>
      <c r="AO62" s="114"/>
      <c r="AP62" s="114"/>
      <c r="AQ62" s="114"/>
      <c r="AR62" s="114" t="s">
        <v>100</v>
      </c>
      <c r="AS62" s="114"/>
      <c r="AT62" s="114"/>
      <c r="AU62" s="114"/>
      <c r="AV62" s="114"/>
      <c r="AW62" s="114"/>
      <c r="AX62" s="114"/>
      <c r="AY62" s="114"/>
      <c r="AZ62" s="114"/>
      <c r="BA62" s="25"/>
      <c r="BB62" s="25"/>
      <c r="BC62" s="114" t="s">
        <v>100</v>
      </c>
      <c r="BD62" s="25"/>
      <c r="BE62" s="25"/>
      <c r="BF62" s="25"/>
      <c r="BG62" s="25"/>
      <c r="BH62" s="25"/>
      <c r="BI62" s="25"/>
      <c r="BJ62" s="25"/>
      <c r="BK62" s="25"/>
      <c r="BL62" s="114" t="s">
        <v>100</v>
      </c>
      <c r="BM62" s="25"/>
      <c r="BN62" s="25"/>
      <c r="BO62" s="25"/>
      <c r="BP62" s="25"/>
      <c r="BQ62" s="25"/>
      <c r="BR62" s="25"/>
      <c r="BS62" s="25"/>
      <c r="BT62" s="25"/>
      <c r="BU62" s="25"/>
      <c r="BV62" s="114"/>
      <c r="BW62" s="27"/>
    </row>
    <row r="63" spans="1:75" s="28" customFormat="1" ht="39.950000000000003" hidden="1" customHeight="1" x14ac:dyDescent="0.25">
      <c r="A63" s="365"/>
      <c r="B63" s="304"/>
      <c r="C63" s="327"/>
      <c r="D63" s="337"/>
      <c r="E63" s="339"/>
      <c r="F63" s="310"/>
      <c r="G63" s="376"/>
      <c r="H63" s="314"/>
      <c r="I63" s="348"/>
      <c r="J63" s="333"/>
      <c r="K63" s="333"/>
      <c r="L63" s="333"/>
      <c r="M63" s="333"/>
      <c r="N63" s="333"/>
      <c r="O63" s="333"/>
      <c r="P63" s="333"/>
      <c r="Q63" s="333"/>
      <c r="R63" s="333"/>
      <c r="S63" s="143"/>
      <c r="T63" s="333"/>
      <c r="U63" s="333"/>
      <c r="V63" s="333"/>
      <c r="W63" s="333"/>
      <c r="X63" s="331"/>
      <c r="Y63" s="114" t="s">
        <v>349</v>
      </c>
      <c r="Z63" s="115">
        <v>0</v>
      </c>
      <c r="AA63" s="116">
        <v>0.5</v>
      </c>
      <c r="AB63" s="114" t="s">
        <v>350</v>
      </c>
      <c r="AC63" s="21">
        <v>43922</v>
      </c>
      <c r="AD63" s="21">
        <v>44104</v>
      </c>
      <c r="AE63" s="114" t="s">
        <v>317</v>
      </c>
      <c r="AF63" s="114" t="s">
        <v>351</v>
      </c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 t="s">
        <v>100</v>
      </c>
      <c r="AS63" s="114"/>
      <c r="AT63" s="114"/>
      <c r="AU63" s="114" t="s">
        <v>100</v>
      </c>
      <c r="AV63" s="114" t="s">
        <v>100</v>
      </c>
      <c r="AW63" s="114"/>
      <c r="AX63" s="114" t="s">
        <v>100</v>
      </c>
      <c r="AY63" s="114"/>
      <c r="AZ63" s="114"/>
      <c r="BA63" s="25"/>
      <c r="BB63" s="25"/>
      <c r="BC63" s="114" t="s">
        <v>100</v>
      </c>
      <c r="BD63" s="25"/>
      <c r="BE63" s="25"/>
      <c r="BF63" s="25"/>
      <c r="BG63" s="25"/>
      <c r="BH63" s="25"/>
      <c r="BI63" s="25"/>
      <c r="BJ63" s="25"/>
      <c r="BK63" s="25"/>
      <c r="BL63" s="114"/>
      <c r="BM63" s="25"/>
      <c r="BN63" s="25"/>
      <c r="BO63" s="25"/>
      <c r="BP63" s="25"/>
      <c r="BQ63" s="25"/>
      <c r="BR63" s="25"/>
      <c r="BS63" s="25"/>
      <c r="BT63" s="25"/>
      <c r="BU63" s="25"/>
      <c r="BV63" s="114"/>
      <c r="BW63" s="27"/>
    </row>
    <row r="64" spans="1:75" s="28" customFormat="1" ht="39.950000000000003" hidden="1" customHeight="1" x14ac:dyDescent="0.25">
      <c r="A64" s="365"/>
      <c r="B64" s="304"/>
      <c r="C64" s="327"/>
      <c r="D64" s="338"/>
      <c r="E64" s="339"/>
      <c r="F64" s="310"/>
      <c r="G64" s="376"/>
      <c r="H64" s="314"/>
      <c r="I64" s="348"/>
      <c r="J64" s="333"/>
      <c r="K64" s="333"/>
      <c r="L64" s="333"/>
      <c r="M64" s="333"/>
      <c r="N64" s="333"/>
      <c r="O64" s="333"/>
      <c r="P64" s="333"/>
      <c r="Q64" s="333"/>
      <c r="R64" s="333"/>
      <c r="S64" s="143"/>
      <c r="T64" s="333"/>
      <c r="U64" s="333"/>
      <c r="V64" s="333"/>
      <c r="W64" s="333"/>
      <c r="X64" s="331"/>
      <c r="Y64" s="114" t="s">
        <v>352</v>
      </c>
      <c r="Z64" s="115">
        <v>0</v>
      </c>
      <c r="AA64" s="116">
        <v>0.25</v>
      </c>
      <c r="AB64" s="114" t="s">
        <v>353</v>
      </c>
      <c r="AC64" s="21">
        <v>44105</v>
      </c>
      <c r="AD64" s="21">
        <v>44196</v>
      </c>
      <c r="AE64" s="114" t="s">
        <v>317</v>
      </c>
      <c r="AF64" s="114" t="s">
        <v>324</v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 t="s">
        <v>100</v>
      </c>
      <c r="AV64" s="114" t="s">
        <v>100</v>
      </c>
      <c r="AW64" s="114"/>
      <c r="AX64" s="114" t="s">
        <v>100</v>
      </c>
      <c r="AY64" s="114" t="s">
        <v>100</v>
      </c>
      <c r="AZ64" s="114"/>
      <c r="BA64" s="25"/>
      <c r="BB64" s="25"/>
      <c r="BC64" s="114" t="s">
        <v>100</v>
      </c>
      <c r="BD64" s="25"/>
      <c r="BE64" s="25"/>
      <c r="BF64" s="25"/>
      <c r="BG64" s="25"/>
      <c r="BH64" s="25"/>
      <c r="BI64" s="25"/>
      <c r="BJ64" s="25"/>
      <c r="BK64" s="25"/>
      <c r="BL64" s="114"/>
      <c r="BM64" s="25"/>
      <c r="BN64" s="25"/>
      <c r="BO64" s="25"/>
      <c r="BP64" s="25"/>
      <c r="BQ64" s="25"/>
      <c r="BR64" s="25"/>
      <c r="BS64" s="25"/>
      <c r="BT64" s="25"/>
      <c r="BU64" s="25"/>
      <c r="BV64" s="114"/>
      <c r="BW64" s="27"/>
    </row>
    <row r="65" spans="1:75" s="28" customFormat="1" ht="39.950000000000003" hidden="1" customHeight="1" x14ac:dyDescent="0.25">
      <c r="A65" s="365"/>
      <c r="B65" s="304"/>
      <c r="C65" s="360">
        <f>+D65*40%</f>
        <v>4.8000000000000001E-2</v>
      </c>
      <c r="D65" s="336">
        <v>0.12</v>
      </c>
      <c r="E65" s="339" t="s">
        <v>354</v>
      </c>
      <c r="F65" s="310"/>
      <c r="G65" s="376"/>
      <c r="H65" s="362" t="s">
        <v>132</v>
      </c>
      <c r="I65" s="347" t="s">
        <v>355</v>
      </c>
      <c r="J65" s="314" t="s">
        <v>503</v>
      </c>
      <c r="K65" s="314" t="s">
        <v>356</v>
      </c>
      <c r="L65" s="314" t="s">
        <v>357</v>
      </c>
      <c r="M65" s="314" t="s">
        <v>358</v>
      </c>
      <c r="N65" s="314" t="s">
        <v>359</v>
      </c>
      <c r="O65" s="314" t="s">
        <v>138</v>
      </c>
      <c r="P65" s="314">
        <v>220</v>
      </c>
      <c r="Q65" s="314">
        <v>150</v>
      </c>
      <c r="R65" s="314">
        <v>10</v>
      </c>
      <c r="S65" s="140"/>
      <c r="T65" s="314">
        <v>20</v>
      </c>
      <c r="U65" s="314">
        <v>70</v>
      </c>
      <c r="V65" s="314">
        <v>150</v>
      </c>
      <c r="W65" s="314">
        <v>150</v>
      </c>
      <c r="X65" s="315" t="s">
        <v>360</v>
      </c>
      <c r="Y65" s="114" t="s">
        <v>361</v>
      </c>
      <c r="Z65" s="115">
        <v>0</v>
      </c>
      <c r="AA65" s="116">
        <v>0.3</v>
      </c>
      <c r="AB65" s="114" t="s">
        <v>362</v>
      </c>
      <c r="AC65" s="21">
        <v>43850</v>
      </c>
      <c r="AD65" s="21">
        <v>44153</v>
      </c>
      <c r="AE65" s="114" t="s">
        <v>363</v>
      </c>
      <c r="AF65" s="114" t="s">
        <v>318</v>
      </c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114"/>
      <c r="BW65" s="27"/>
    </row>
    <row r="66" spans="1:75" s="28" customFormat="1" ht="39.950000000000003" hidden="1" customHeight="1" thickBot="1" x14ac:dyDescent="0.3">
      <c r="A66" s="365"/>
      <c r="B66" s="304"/>
      <c r="C66" s="360"/>
      <c r="D66" s="338"/>
      <c r="E66" s="339"/>
      <c r="F66" s="310"/>
      <c r="G66" s="376"/>
      <c r="H66" s="363"/>
      <c r="I66" s="347"/>
      <c r="J66" s="333"/>
      <c r="K66" s="333"/>
      <c r="L66" s="333"/>
      <c r="M66" s="333"/>
      <c r="N66" s="333"/>
      <c r="O66" s="333"/>
      <c r="P66" s="333"/>
      <c r="Q66" s="333"/>
      <c r="R66" s="333"/>
      <c r="S66" s="143"/>
      <c r="T66" s="333"/>
      <c r="U66" s="333"/>
      <c r="V66" s="333"/>
      <c r="W66" s="333"/>
      <c r="X66" s="331"/>
      <c r="Y66" s="114" t="s">
        <v>364</v>
      </c>
      <c r="Z66" s="115">
        <v>0</v>
      </c>
      <c r="AA66" s="116" t="s">
        <v>366</v>
      </c>
      <c r="AB66" s="114" t="s">
        <v>367</v>
      </c>
      <c r="AC66" s="21">
        <v>43833</v>
      </c>
      <c r="AD66" s="21">
        <v>44169</v>
      </c>
      <c r="AE66" s="114" t="s">
        <v>363</v>
      </c>
      <c r="AF66" s="114" t="s">
        <v>351</v>
      </c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114"/>
      <c r="BW66" s="27"/>
    </row>
    <row r="67" spans="1:75" s="28" customFormat="1" ht="39.950000000000003" hidden="1" customHeight="1" x14ac:dyDescent="0.25">
      <c r="A67" s="365" t="s">
        <v>479</v>
      </c>
      <c r="B67" s="304"/>
      <c r="C67" s="355">
        <f>+D67*40%</f>
        <v>4.0000000000000008E-2</v>
      </c>
      <c r="D67" s="336">
        <v>0.1</v>
      </c>
      <c r="E67" s="339" t="s">
        <v>368</v>
      </c>
      <c r="F67" s="310"/>
      <c r="G67" s="376"/>
      <c r="H67" s="359" t="s">
        <v>242</v>
      </c>
      <c r="I67" s="314" t="s">
        <v>369</v>
      </c>
      <c r="J67" s="314" t="s">
        <v>496</v>
      </c>
      <c r="K67" s="314" t="s">
        <v>292</v>
      </c>
      <c r="L67" s="314" t="s">
        <v>371</v>
      </c>
      <c r="M67" s="314" t="s">
        <v>507</v>
      </c>
      <c r="N67" s="314" t="s">
        <v>507</v>
      </c>
      <c r="O67" s="314" t="s">
        <v>138</v>
      </c>
      <c r="P67" s="314">
        <v>0</v>
      </c>
      <c r="Q67" s="314">
        <v>1</v>
      </c>
      <c r="R67" s="314">
        <v>0</v>
      </c>
      <c r="S67" s="140"/>
      <c r="T67" s="314">
        <v>0</v>
      </c>
      <c r="U67" s="314">
        <v>0</v>
      </c>
      <c r="V67" s="314">
        <v>1</v>
      </c>
      <c r="W67" s="314">
        <v>1</v>
      </c>
      <c r="X67" s="315">
        <v>41600000</v>
      </c>
      <c r="Y67" s="114" t="s">
        <v>374</v>
      </c>
      <c r="Z67" s="115">
        <v>0</v>
      </c>
      <c r="AA67" s="116">
        <v>0.4</v>
      </c>
      <c r="AB67" s="114" t="s">
        <v>375</v>
      </c>
      <c r="AC67" s="21">
        <v>43877</v>
      </c>
      <c r="AD67" s="21">
        <v>44074</v>
      </c>
      <c r="AE67" s="114" t="s">
        <v>376</v>
      </c>
      <c r="AF67" s="114" t="s">
        <v>377</v>
      </c>
      <c r="AG67" s="114"/>
      <c r="AH67" s="114"/>
      <c r="AI67" s="114"/>
      <c r="AJ67" s="114"/>
      <c r="AK67" s="114"/>
      <c r="AL67" s="114"/>
      <c r="AM67" s="26" t="s">
        <v>100</v>
      </c>
      <c r="AN67" s="26" t="s">
        <v>100</v>
      </c>
      <c r="AO67" s="26" t="s">
        <v>100</v>
      </c>
      <c r="AP67" s="114"/>
      <c r="AQ67" s="114"/>
      <c r="AR67" s="114"/>
      <c r="AS67" s="114"/>
      <c r="AT67" s="114"/>
      <c r="AU67" s="26" t="s">
        <v>100</v>
      </c>
      <c r="AV67" s="26"/>
      <c r="AW67" s="114"/>
      <c r="AX67" s="26" t="s">
        <v>100</v>
      </c>
      <c r="AY67" s="114" t="s">
        <v>100</v>
      </c>
      <c r="AZ67" s="114"/>
      <c r="BA67" s="26" t="s">
        <v>100</v>
      </c>
      <c r="BB67" s="26" t="s">
        <v>100</v>
      </c>
      <c r="BC67" s="26" t="s">
        <v>100</v>
      </c>
      <c r="BD67" s="26"/>
      <c r="BE67" s="26"/>
      <c r="BF67" s="26"/>
      <c r="BG67" s="26"/>
      <c r="BH67" s="26" t="s">
        <v>100</v>
      </c>
      <c r="BI67" s="26"/>
      <c r="BJ67" s="26"/>
      <c r="BK67" s="26"/>
      <c r="BL67" s="26" t="s">
        <v>100</v>
      </c>
      <c r="BM67" s="26"/>
      <c r="BN67" s="26"/>
      <c r="BO67" s="26"/>
      <c r="BP67" s="26"/>
      <c r="BQ67" s="26"/>
      <c r="BR67" s="26"/>
      <c r="BS67" s="26" t="s">
        <v>100</v>
      </c>
      <c r="BT67" s="26" t="s">
        <v>100</v>
      </c>
      <c r="BU67" s="26" t="s">
        <v>100</v>
      </c>
      <c r="BV67" s="114"/>
      <c r="BW67" s="27"/>
    </row>
    <row r="68" spans="1:75" s="28" customFormat="1" ht="39.950000000000003" hidden="1" customHeight="1" x14ac:dyDescent="0.25">
      <c r="A68" s="365"/>
      <c r="B68" s="304"/>
      <c r="C68" s="356"/>
      <c r="D68" s="337"/>
      <c r="E68" s="339"/>
      <c r="F68" s="310"/>
      <c r="G68" s="376"/>
      <c r="H68" s="314"/>
      <c r="I68" s="314"/>
      <c r="J68" s="314"/>
      <c r="K68" s="314"/>
      <c r="L68" s="314"/>
      <c r="M68" s="314"/>
      <c r="N68" s="314"/>
      <c r="O68" s="314"/>
      <c r="P68" s="314"/>
      <c r="Q68" s="314"/>
      <c r="R68" s="314"/>
      <c r="S68" s="140"/>
      <c r="T68" s="314"/>
      <c r="U68" s="314"/>
      <c r="V68" s="314"/>
      <c r="W68" s="314"/>
      <c r="X68" s="315"/>
      <c r="Y68" s="114" t="s">
        <v>378</v>
      </c>
      <c r="Z68" s="115">
        <v>0</v>
      </c>
      <c r="AA68" s="117">
        <v>0.15</v>
      </c>
      <c r="AB68" s="114" t="s">
        <v>379</v>
      </c>
      <c r="AC68" s="21">
        <v>43922</v>
      </c>
      <c r="AD68" s="21">
        <v>44104</v>
      </c>
      <c r="AE68" s="114" t="s">
        <v>376</v>
      </c>
      <c r="AF68" s="114" t="s">
        <v>380</v>
      </c>
      <c r="AG68" s="26" t="s">
        <v>100</v>
      </c>
      <c r="AH68" s="114"/>
      <c r="AI68" s="114"/>
      <c r="AJ68" s="114"/>
      <c r="AK68" s="114"/>
      <c r="AL68" s="114"/>
      <c r="AM68" s="26" t="s">
        <v>100</v>
      </c>
      <c r="AN68" s="26" t="s">
        <v>100</v>
      </c>
      <c r="AO68" s="26" t="s">
        <v>100</v>
      </c>
      <c r="AP68" s="114"/>
      <c r="AQ68" s="114"/>
      <c r="AR68" s="114"/>
      <c r="AS68" s="114"/>
      <c r="AT68" s="114"/>
      <c r="AU68" s="26" t="s">
        <v>100</v>
      </c>
      <c r="AV68" s="26"/>
      <c r="AW68" s="114"/>
      <c r="AX68" s="26" t="s">
        <v>100</v>
      </c>
      <c r="AY68" s="114"/>
      <c r="AZ68" s="114"/>
      <c r="BA68" s="26" t="s">
        <v>100</v>
      </c>
      <c r="BB68" s="26" t="s">
        <v>100</v>
      </c>
      <c r="BC68" s="26" t="s">
        <v>100</v>
      </c>
      <c r="BD68" s="26"/>
      <c r="BE68" s="25"/>
      <c r="BF68" s="25"/>
      <c r="BG68" s="25"/>
      <c r="BH68" s="25"/>
      <c r="BI68" s="25"/>
      <c r="BJ68" s="25"/>
      <c r="BK68" s="25"/>
      <c r="BL68" s="26" t="s">
        <v>100</v>
      </c>
      <c r="BM68" s="25"/>
      <c r="BN68" s="25"/>
      <c r="BO68" s="25"/>
      <c r="BP68" s="25"/>
      <c r="BQ68" s="25"/>
      <c r="BR68" s="25"/>
      <c r="BS68" s="26" t="s">
        <v>100</v>
      </c>
      <c r="BT68" s="26"/>
      <c r="BU68" s="26"/>
      <c r="BV68" s="114"/>
      <c r="BW68" s="27"/>
    </row>
    <row r="69" spans="1:75" s="28" customFormat="1" ht="39.950000000000003" hidden="1" customHeight="1" x14ac:dyDescent="0.25">
      <c r="A69" s="365"/>
      <c r="B69" s="304"/>
      <c r="C69" s="356"/>
      <c r="D69" s="337"/>
      <c r="E69" s="339"/>
      <c r="F69" s="310"/>
      <c r="G69" s="376"/>
      <c r="H69" s="314"/>
      <c r="I69" s="314"/>
      <c r="J69" s="314"/>
      <c r="K69" s="314"/>
      <c r="L69" s="314"/>
      <c r="M69" s="314"/>
      <c r="N69" s="314"/>
      <c r="O69" s="314"/>
      <c r="P69" s="314"/>
      <c r="Q69" s="314"/>
      <c r="R69" s="314"/>
      <c r="S69" s="140"/>
      <c r="T69" s="314"/>
      <c r="U69" s="314"/>
      <c r="V69" s="314"/>
      <c r="W69" s="314"/>
      <c r="X69" s="315"/>
      <c r="Y69" s="114" t="s">
        <v>381</v>
      </c>
      <c r="Z69" s="115">
        <v>0</v>
      </c>
      <c r="AA69" s="117">
        <v>0.15</v>
      </c>
      <c r="AB69" s="114" t="s">
        <v>382</v>
      </c>
      <c r="AC69" s="21">
        <v>44013</v>
      </c>
      <c r="AD69" s="21">
        <v>44135</v>
      </c>
      <c r="AE69" s="114" t="s">
        <v>383</v>
      </c>
      <c r="AF69" s="114" t="s">
        <v>384</v>
      </c>
      <c r="AG69" s="114"/>
      <c r="AH69" s="114"/>
      <c r="AI69" s="114"/>
      <c r="AJ69" s="114"/>
      <c r="AK69" s="114"/>
      <c r="AL69" s="114"/>
      <c r="AM69" s="26" t="s">
        <v>100</v>
      </c>
      <c r="AN69" s="26" t="s">
        <v>100</v>
      </c>
      <c r="AO69" s="26" t="s">
        <v>100</v>
      </c>
      <c r="AP69" s="114"/>
      <c r="AQ69" s="114"/>
      <c r="AR69" s="114"/>
      <c r="AS69" s="114"/>
      <c r="AT69" s="114"/>
      <c r="AU69" s="26" t="s">
        <v>100</v>
      </c>
      <c r="AV69" s="26" t="s">
        <v>100</v>
      </c>
      <c r="AW69" s="114"/>
      <c r="AX69" s="26" t="s">
        <v>100</v>
      </c>
      <c r="AY69" s="114"/>
      <c r="AZ69" s="114" t="s">
        <v>100</v>
      </c>
      <c r="BA69" s="26" t="s">
        <v>100</v>
      </c>
      <c r="BB69" s="26" t="s">
        <v>100</v>
      </c>
      <c r="BC69" s="26" t="s">
        <v>100</v>
      </c>
      <c r="BD69" s="26"/>
      <c r="BE69" s="25"/>
      <c r="BF69" s="25"/>
      <c r="BG69" s="25"/>
      <c r="BH69" s="26" t="s">
        <v>100</v>
      </c>
      <c r="BI69" s="25"/>
      <c r="BJ69" s="25"/>
      <c r="BK69" s="25"/>
      <c r="BL69" s="26" t="s">
        <v>100</v>
      </c>
      <c r="BM69" s="25"/>
      <c r="BN69" s="25"/>
      <c r="BO69" s="25"/>
      <c r="BP69" s="25"/>
      <c r="BQ69" s="25"/>
      <c r="BR69" s="25"/>
      <c r="BS69" s="26" t="s">
        <v>100</v>
      </c>
      <c r="BT69" s="26" t="s">
        <v>100</v>
      </c>
      <c r="BU69" s="26" t="s">
        <v>100</v>
      </c>
      <c r="BV69" s="114"/>
      <c r="BW69" s="27"/>
    </row>
    <row r="70" spans="1:75" s="28" customFormat="1" ht="39.950000000000003" hidden="1" customHeight="1" x14ac:dyDescent="0.25">
      <c r="A70" s="365"/>
      <c r="B70" s="304"/>
      <c r="C70" s="357"/>
      <c r="D70" s="338"/>
      <c r="E70" s="339"/>
      <c r="F70" s="310"/>
      <c r="G70" s="376"/>
      <c r="H70" s="314"/>
      <c r="I70" s="314"/>
      <c r="J70" s="314"/>
      <c r="K70" s="314"/>
      <c r="L70" s="314"/>
      <c r="M70" s="314"/>
      <c r="N70" s="314"/>
      <c r="O70" s="314"/>
      <c r="P70" s="314"/>
      <c r="Q70" s="314"/>
      <c r="R70" s="314"/>
      <c r="S70" s="140"/>
      <c r="T70" s="314"/>
      <c r="U70" s="314"/>
      <c r="V70" s="314"/>
      <c r="W70" s="314"/>
      <c r="X70" s="315"/>
      <c r="Y70" s="114" t="s">
        <v>508</v>
      </c>
      <c r="Z70" s="115">
        <v>0</v>
      </c>
      <c r="AA70" s="117">
        <v>0.3</v>
      </c>
      <c r="AB70" s="114" t="s">
        <v>386</v>
      </c>
      <c r="AC70" s="21">
        <v>44136</v>
      </c>
      <c r="AD70" s="21">
        <v>44183</v>
      </c>
      <c r="AE70" s="114" t="s">
        <v>376</v>
      </c>
      <c r="AF70" s="114" t="s">
        <v>387</v>
      </c>
      <c r="AG70" s="114"/>
      <c r="AH70" s="114"/>
      <c r="AI70" s="114"/>
      <c r="AJ70" s="114"/>
      <c r="AK70" s="114"/>
      <c r="AL70" s="114"/>
      <c r="AM70" s="114"/>
      <c r="AN70" s="26" t="s">
        <v>100</v>
      </c>
      <c r="AO70" s="26" t="s">
        <v>100</v>
      </c>
      <c r="AP70" s="114"/>
      <c r="AQ70" s="114"/>
      <c r="AR70" s="114"/>
      <c r="AS70" s="114"/>
      <c r="AT70" s="114"/>
      <c r="AU70" s="26"/>
      <c r="AV70" s="26"/>
      <c r="AW70" s="114"/>
      <c r="AX70" s="114"/>
      <c r="AY70" s="114" t="s">
        <v>100</v>
      </c>
      <c r="AZ70" s="114"/>
      <c r="BA70" s="26" t="s">
        <v>100</v>
      </c>
      <c r="BB70" s="26" t="s">
        <v>100</v>
      </c>
      <c r="BC70" s="26" t="s">
        <v>100</v>
      </c>
      <c r="BD70" s="26"/>
      <c r="BE70" s="25"/>
      <c r="BF70" s="25"/>
      <c r="BG70" s="25"/>
      <c r="BH70" s="25"/>
      <c r="BI70" s="25"/>
      <c r="BJ70" s="25"/>
      <c r="BK70" s="25"/>
      <c r="BL70" s="26"/>
      <c r="BM70" s="25"/>
      <c r="BN70" s="25"/>
      <c r="BO70" s="26" t="s">
        <v>100</v>
      </c>
      <c r="BP70" s="25"/>
      <c r="BQ70" s="25"/>
      <c r="BR70" s="25"/>
      <c r="BS70" s="26" t="s">
        <v>100</v>
      </c>
      <c r="BT70" s="26"/>
      <c r="BU70" s="26"/>
      <c r="BV70" s="114"/>
      <c r="BW70" s="27"/>
    </row>
    <row r="71" spans="1:75" s="28" customFormat="1" ht="39.950000000000003" hidden="1" customHeight="1" x14ac:dyDescent="0.25">
      <c r="A71" s="365"/>
      <c r="B71" s="304"/>
      <c r="C71" s="355">
        <f>+D71*40%</f>
        <v>2.8000000000000004E-2</v>
      </c>
      <c r="D71" s="336">
        <v>7.0000000000000007E-2</v>
      </c>
      <c r="E71" s="339" t="s">
        <v>388</v>
      </c>
      <c r="F71" s="310"/>
      <c r="G71" s="376"/>
      <c r="H71" s="314" t="s">
        <v>242</v>
      </c>
      <c r="I71" s="314" t="s">
        <v>389</v>
      </c>
      <c r="J71" s="314" t="s">
        <v>496</v>
      </c>
      <c r="K71" s="314" t="s">
        <v>292</v>
      </c>
      <c r="L71" s="314" t="s">
        <v>391</v>
      </c>
      <c r="M71" s="314" t="s">
        <v>392</v>
      </c>
      <c r="N71" s="314" t="s">
        <v>393</v>
      </c>
      <c r="O71" s="314" t="s">
        <v>116</v>
      </c>
      <c r="P71" s="350">
        <v>0.2354</v>
      </c>
      <c r="Q71" s="350">
        <v>0.2732</v>
      </c>
      <c r="R71" s="350">
        <v>6.83E-2</v>
      </c>
      <c r="S71" s="145"/>
      <c r="T71" s="350">
        <v>0.1366</v>
      </c>
      <c r="U71" s="350">
        <v>0.2049</v>
      </c>
      <c r="V71" s="350">
        <v>0.2732</v>
      </c>
      <c r="W71" s="350">
        <v>0.2732</v>
      </c>
      <c r="X71" s="315">
        <v>200000000</v>
      </c>
      <c r="Y71" s="114" t="s">
        <v>394</v>
      </c>
      <c r="Z71" s="115">
        <v>0</v>
      </c>
      <c r="AA71" s="116">
        <v>0.1</v>
      </c>
      <c r="AB71" s="114" t="s">
        <v>395</v>
      </c>
      <c r="AC71" s="21">
        <v>43831</v>
      </c>
      <c r="AD71" s="21">
        <v>43861</v>
      </c>
      <c r="AE71" s="114" t="s">
        <v>396</v>
      </c>
      <c r="AF71" s="114" t="s">
        <v>397</v>
      </c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114"/>
      <c r="BM71" s="25"/>
      <c r="BN71" s="25"/>
      <c r="BO71" s="25"/>
      <c r="BP71" s="25"/>
      <c r="BQ71" s="25"/>
      <c r="BR71" s="25"/>
      <c r="BS71" s="25"/>
      <c r="BT71" s="25"/>
      <c r="BU71" s="25"/>
      <c r="BV71" s="114"/>
      <c r="BW71" s="27"/>
    </row>
    <row r="72" spans="1:75" s="28" customFormat="1" ht="39.950000000000003" hidden="1" customHeight="1" x14ac:dyDescent="0.25">
      <c r="A72" s="365"/>
      <c r="B72" s="304"/>
      <c r="C72" s="356"/>
      <c r="D72" s="337"/>
      <c r="E72" s="339"/>
      <c r="F72" s="310"/>
      <c r="G72" s="376"/>
      <c r="H72" s="314"/>
      <c r="I72" s="314"/>
      <c r="J72" s="314"/>
      <c r="K72" s="314"/>
      <c r="L72" s="314"/>
      <c r="M72" s="314"/>
      <c r="N72" s="314"/>
      <c r="O72" s="314"/>
      <c r="P72" s="350"/>
      <c r="Q72" s="350"/>
      <c r="R72" s="350"/>
      <c r="S72" s="145"/>
      <c r="T72" s="350"/>
      <c r="U72" s="350"/>
      <c r="V72" s="350"/>
      <c r="W72" s="350"/>
      <c r="X72" s="315"/>
      <c r="Y72" s="114" t="s">
        <v>398</v>
      </c>
      <c r="Z72" s="115">
        <v>0</v>
      </c>
      <c r="AA72" s="116">
        <v>0.6</v>
      </c>
      <c r="AB72" s="114" t="s">
        <v>399</v>
      </c>
      <c r="AC72" s="21">
        <v>43862</v>
      </c>
      <c r="AD72" s="21">
        <v>44196</v>
      </c>
      <c r="AE72" s="114" t="s">
        <v>396</v>
      </c>
      <c r="AF72" s="114" t="s">
        <v>397</v>
      </c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114"/>
      <c r="BM72" s="25"/>
      <c r="BN72" s="25"/>
      <c r="BO72" s="25"/>
      <c r="BP72" s="25"/>
      <c r="BQ72" s="25"/>
      <c r="BR72" s="25"/>
      <c r="BS72" s="25"/>
      <c r="BT72" s="25"/>
      <c r="BU72" s="25"/>
      <c r="BV72" s="114"/>
      <c r="BW72" s="27"/>
    </row>
    <row r="73" spans="1:75" s="28" customFormat="1" ht="39.950000000000003" hidden="1" customHeight="1" x14ac:dyDescent="0.25">
      <c r="A73" s="365"/>
      <c r="B73" s="304"/>
      <c r="C73" s="356"/>
      <c r="D73" s="337"/>
      <c r="E73" s="339"/>
      <c r="F73" s="310"/>
      <c r="G73" s="376"/>
      <c r="H73" s="314"/>
      <c r="I73" s="314"/>
      <c r="J73" s="314"/>
      <c r="K73" s="314"/>
      <c r="L73" s="314"/>
      <c r="M73" s="314"/>
      <c r="N73" s="314"/>
      <c r="O73" s="314"/>
      <c r="P73" s="350"/>
      <c r="Q73" s="350"/>
      <c r="R73" s="350"/>
      <c r="S73" s="145"/>
      <c r="T73" s="350"/>
      <c r="U73" s="350"/>
      <c r="V73" s="350"/>
      <c r="W73" s="350"/>
      <c r="X73" s="315"/>
      <c r="Y73" s="114" t="s">
        <v>400</v>
      </c>
      <c r="Z73" s="115">
        <v>0</v>
      </c>
      <c r="AA73" s="116">
        <v>0.2</v>
      </c>
      <c r="AB73" s="114" t="s">
        <v>401</v>
      </c>
      <c r="AC73" s="21">
        <v>43831</v>
      </c>
      <c r="AD73" s="21">
        <v>44196</v>
      </c>
      <c r="AE73" s="114" t="s">
        <v>402</v>
      </c>
      <c r="AF73" s="114" t="s">
        <v>403</v>
      </c>
      <c r="AG73" s="114" t="s">
        <v>100</v>
      </c>
      <c r="AH73" s="114"/>
      <c r="AI73" s="114"/>
      <c r="AJ73" s="114" t="s">
        <v>100</v>
      </c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114"/>
      <c r="BM73" s="25" t="s">
        <v>100</v>
      </c>
      <c r="BN73" s="25"/>
      <c r="BO73" s="25"/>
      <c r="BP73" s="25"/>
      <c r="BQ73" s="25" t="s">
        <v>100</v>
      </c>
      <c r="BR73" s="25"/>
      <c r="BS73" s="25"/>
      <c r="BT73" s="25"/>
      <c r="BU73" s="25"/>
      <c r="BV73" s="114"/>
      <c r="BW73" s="27"/>
    </row>
    <row r="74" spans="1:75" s="28" customFormat="1" ht="39.950000000000003" hidden="1" customHeight="1" x14ac:dyDescent="0.25">
      <c r="A74" s="365"/>
      <c r="B74" s="304"/>
      <c r="C74" s="357"/>
      <c r="D74" s="338"/>
      <c r="E74" s="339"/>
      <c r="F74" s="310"/>
      <c r="G74" s="376"/>
      <c r="H74" s="314"/>
      <c r="I74" s="314"/>
      <c r="J74" s="314"/>
      <c r="K74" s="314"/>
      <c r="L74" s="314"/>
      <c r="M74" s="314"/>
      <c r="N74" s="314"/>
      <c r="O74" s="314"/>
      <c r="P74" s="350"/>
      <c r="Q74" s="350"/>
      <c r="R74" s="350"/>
      <c r="S74" s="145"/>
      <c r="T74" s="350"/>
      <c r="U74" s="350"/>
      <c r="V74" s="350"/>
      <c r="W74" s="350"/>
      <c r="X74" s="315"/>
      <c r="Y74" s="114" t="s">
        <v>404</v>
      </c>
      <c r="Z74" s="115">
        <v>0</v>
      </c>
      <c r="AA74" s="116">
        <v>0.1</v>
      </c>
      <c r="AB74" s="114" t="s">
        <v>405</v>
      </c>
      <c r="AC74" s="21">
        <v>44166</v>
      </c>
      <c r="AD74" s="21">
        <v>44196</v>
      </c>
      <c r="AE74" s="114" t="s">
        <v>396</v>
      </c>
      <c r="AF74" s="114" t="s">
        <v>397</v>
      </c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114"/>
      <c r="BM74" s="25"/>
      <c r="BN74" s="25"/>
      <c r="BO74" s="25"/>
      <c r="BP74" s="25"/>
      <c r="BQ74" s="25"/>
      <c r="BR74" s="25"/>
      <c r="BS74" s="25"/>
      <c r="BT74" s="25"/>
      <c r="BU74" s="25"/>
      <c r="BV74" s="114"/>
      <c r="BW74" s="27"/>
    </row>
    <row r="75" spans="1:75" s="28" customFormat="1" ht="39.950000000000003" hidden="1" customHeight="1" x14ac:dyDescent="0.25">
      <c r="A75" s="365"/>
      <c r="B75" s="304"/>
      <c r="C75" s="360">
        <f>+D75*40%</f>
        <v>4.0000000000000008E-2</v>
      </c>
      <c r="D75" s="336">
        <v>0.1</v>
      </c>
      <c r="E75" s="339" t="s">
        <v>406</v>
      </c>
      <c r="F75" s="310"/>
      <c r="G75" s="376"/>
      <c r="H75" s="314" t="s">
        <v>242</v>
      </c>
      <c r="I75" s="314" t="s">
        <v>407</v>
      </c>
      <c r="J75" s="314" t="s">
        <v>500</v>
      </c>
      <c r="K75" s="314" t="s">
        <v>292</v>
      </c>
      <c r="L75" s="314" t="s">
        <v>371</v>
      </c>
      <c r="M75" s="314" t="s">
        <v>409</v>
      </c>
      <c r="N75" s="314" t="s">
        <v>410</v>
      </c>
      <c r="O75" s="314" t="s">
        <v>116</v>
      </c>
      <c r="P75" s="314">
        <v>0</v>
      </c>
      <c r="Q75" s="321">
        <v>1</v>
      </c>
      <c r="R75" s="322">
        <v>0.1</v>
      </c>
      <c r="S75" s="142"/>
      <c r="T75" s="322">
        <v>0.4</v>
      </c>
      <c r="U75" s="322">
        <v>0.8</v>
      </c>
      <c r="V75" s="322">
        <v>1</v>
      </c>
      <c r="W75" s="321">
        <v>1</v>
      </c>
      <c r="X75" s="315"/>
      <c r="Y75" s="114" t="s">
        <v>411</v>
      </c>
      <c r="Z75" s="115">
        <v>0</v>
      </c>
      <c r="AA75" s="116">
        <v>0.2</v>
      </c>
      <c r="AB75" s="114" t="s">
        <v>412</v>
      </c>
      <c r="AC75" s="21">
        <v>43858</v>
      </c>
      <c r="AD75" s="21">
        <v>44196</v>
      </c>
      <c r="AE75" s="314" t="s">
        <v>413</v>
      </c>
      <c r="AF75" s="114" t="s">
        <v>414</v>
      </c>
      <c r="AG75" s="314" t="s">
        <v>143</v>
      </c>
      <c r="AH75" s="314"/>
      <c r="AI75" s="314"/>
      <c r="AJ75" s="314" t="s">
        <v>143</v>
      </c>
      <c r="AK75" s="314"/>
      <c r="AL75" s="314" t="s">
        <v>143</v>
      </c>
      <c r="AM75" s="314" t="s">
        <v>143</v>
      </c>
      <c r="AN75" s="314" t="s">
        <v>143</v>
      </c>
      <c r="AO75" s="314" t="s">
        <v>143</v>
      </c>
      <c r="AP75" s="314"/>
      <c r="AQ75" s="314" t="s">
        <v>143</v>
      </c>
      <c r="AR75" s="314" t="s">
        <v>143</v>
      </c>
      <c r="AS75" s="314" t="s">
        <v>143</v>
      </c>
      <c r="AT75" s="314"/>
      <c r="AU75" s="314" t="s">
        <v>143</v>
      </c>
      <c r="AV75" s="314" t="s">
        <v>143</v>
      </c>
      <c r="AW75" s="314"/>
      <c r="AX75" s="314" t="s">
        <v>143</v>
      </c>
      <c r="AY75" s="314" t="s">
        <v>143</v>
      </c>
      <c r="AZ75" s="314" t="s">
        <v>143</v>
      </c>
      <c r="BA75" s="314" t="s">
        <v>143</v>
      </c>
      <c r="BB75" s="314" t="s">
        <v>143</v>
      </c>
      <c r="BC75" s="314" t="s">
        <v>143</v>
      </c>
      <c r="BD75" s="314"/>
      <c r="BE75" s="314"/>
      <c r="BF75" s="314" t="s">
        <v>143</v>
      </c>
      <c r="BG75" s="314" t="s">
        <v>143</v>
      </c>
      <c r="BH75" s="314" t="s">
        <v>143</v>
      </c>
      <c r="BI75" s="314" t="s">
        <v>143</v>
      </c>
      <c r="BJ75" s="314"/>
      <c r="BK75" s="314"/>
      <c r="BL75" s="314"/>
      <c r="BM75" s="314" t="s">
        <v>143</v>
      </c>
      <c r="BN75" s="314" t="s">
        <v>143</v>
      </c>
      <c r="BO75" s="314" t="s">
        <v>143</v>
      </c>
      <c r="BP75" s="314" t="s">
        <v>143</v>
      </c>
      <c r="BQ75" s="314" t="s">
        <v>143</v>
      </c>
      <c r="BR75" s="314" t="s">
        <v>143</v>
      </c>
      <c r="BS75" s="314"/>
      <c r="BT75" s="314"/>
      <c r="BU75" s="314" t="s">
        <v>143</v>
      </c>
      <c r="BV75" s="114"/>
      <c r="BW75" s="27"/>
    </row>
    <row r="76" spans="1:75" s="28" customFormat="1" ht="39.950000000000003" hidden="1" customHeight="1" x14ac:dyDescent="0.25">
      <c r="A76" s="365"/>
      <c r="B76" s="304"/>
      <c r="C76" s="360"/>
      <c r="D76" s="337"/>
      <c r="E76" s="339"/>
      <c r="F76" s="310"/>
      <c r="G76" s="376"/>
      <c r="H76" s="314"/>
      <c r="I76" s="314"/>
      <c r="J76" s="314"/>
      <c r="K76" s="314"/>
      <c r="L76" s="314"/>
      <c r="M76" s="314"/>
      <c r="N76" s="314"/>
      <c r="O76" s="314"/>
      <c r="P76" s="314"/>
      <c r="Q76" s="321"/>
      <c r="R76" s="322"/>
      <c r="S76" s="142"/>
      <c r="T76" s="322"/>
      <c r="U76" s="322"/>
      <c r="V76" s="322"/>
      <c r="W76" s="321"/>
      <c r="X76" s="315"/>
      <c r="Y76" s="114" t="s">
        <v>415</v>
      </c>
      <c r="Z76" s="115">
        <v>0</v>
      </c>
      <c r="AA76" s="116">
        <v>0.2</v>
      </c>
      <c r="AB76" s="114" t="s">
        <v>416</v>
      </c>
      <c r="AC76" s="21">
        <v>43862</v>
      </c>
      <c r="AD76" s="21">
        <v>44196</v>
      </c>
      <c r="AE76" s="314"/>
      <c r="AF76" s="114" t="s">
        <v>417</v>
      </c>
      <c r="AG76" s="314"/>
      <c r="AH76" s="314"/>
      <c r="AI76" s="314"/>
      <c r="AJ76" s="314"/>
      <c r="AK76" s="314"/>
      <c r="AL76" s="314"/>
      <c r="AM76" s="314"/>
      <c r="AN76" s="314"/>
      <c r="AO76" s="314"/>
      <c r="AP76" s="314"/>
      <c r="AQ76" s="314"/>
      <c r="AR76" s="314"/>
      <c r="AS76" s="314"/>
      <c r="AT76" s="314"/>
      <c r="AU76" s="314"/>
      <c r="AV76" s="314"/>
      <c r="AW76" s="314"/>
      <c r="AX76" s="314"/>
      <c r="AY76" s="314"/>
      <c r="AZ76" s="314"/>
      <c r="BA76" s="314"/>
      <c r="BB76" s="314"/>
      <c r="BC76" s="314"/>
      <c r="BD76" s="314"/>
      <c r="BE76" s="314"/>
      <c r="BF76" s="314"/>
      <c r="BG76" s="314"/>
      <c r="BH76" s="314"/>
      <c r="BI76" s="314"/>
      <c r="BJ76" s="314"/>
      <c r="BK76" s="314"/>
      <c r="BL76" s="314"/>
      <c r="BM76" s="314"/>
      <c r="BN76" s="314"/>
      <c r="BO76" s="314"/>
      <c r="BP76" s="314"/>
      <c r="BQ76" s="314"/>
      <c r="BR76" s="314"/>
      <c r="BS76" s="314"/>
      <c r="BT76" s="314"/>
      <c r="BU76" s="314"/>
      <c r="BV76" s="114"/>
      <c r="BW76" s="27"/>
    </row>
    <row r="77" spans="1:75" s="28" customFormat="1" ht="39.950000000000003" hidden="1" customHeight="1" x14ac:dyDescent="0.25">
      <c r="A77" s="365"/>
      <c r="B77" s="304"/>
      <c r="C77" s="360"/>
      <c r="D77" s="337"/>
      <c r="E77" s="339"/>
      <c r="F77" s="310"/>
      <c r="G77" s="376"/>
      <c r="H77" s="314"/>
      <c r="I77" s="314"/>
      <c r="J77" s="314"/>
      <c r="K77" s="314"/>
      <c r="L77" s="314"/>
      <c r="M77" s="314"/>
      <c r="N77" s="314"/>
      <c r="O77" s="314"/>
      <c r="P77" s="314"/>
      <c r="Q77" s="321"/>
      <c r="R77" s="322"/>
      <c r="S77" s="142"/>
      <c r="T77" s="322"/>
      <c r="U77" s="322"/>
      <c r="V77" s="322"/>
      <c r="W77" s="321"/>
      <c r="X77" s="315"/>
      <c r="Y77" s="114" t="s">
        <v>418</v>
      </c>
      <c r="Z77" s="115">
        <v>0</v>
      </c>
      <c r="AA77" s="116">
        <v>0.3</v>
      </c>
      <c r="AB77" s="114" t="s">
        <v>419</v>
      </c>
      <c r="AC77" s="21">
        <v>43831</v>
      </c>
      <c r="AD77" s="21">
        <v>44196</v>
      </c>
      <c r="AE77" s="314"/>
      <c r="AF77" s="114" t="s">
        <v>420</v>
      </c>
      <c r="AG77" s="314"/>
      <c r="AH77" s="314"/>
      <c r="AI77" s="314"/>
      <c r="AJ77" s="314"/>
      <c r="AK77" s="314"/>
      <c r="AL77" s="314"/>
      <c r="AM77" s="314"/>
      <c r="AN77" s="314"/>
      <c r="AO77" s="314"/>
      <c r="AP77" s="314"/>
      <c r="AQ77" s="314"/>
      <c r="AR77" s="314"/>
      <c r="AS77" s="314"/>
      <c r="AT77" s="314"/>
      <c r="AU77" s="314"/>
      <c r="AV77" s="314"/>
      <c r="AW77" s="314"/>
      <c r="AX77" s="314"/>
      <c r="AY77" s="314"/>
      <c r="AZ77" s="314"/>
      <c r="BA77" s="314"/>
      <c r="BB77" s="314"/>
      <c r="BC77" s="314"/>
      <c r="BD77" s="314"/>
      <c r="BE77" s="314"/>
      <c r="BF77" s="314"/>
      <c r="BG77" s="314"/>
      <c r="BH77" s="314"/>
      <c r="BI77" s="314"/>
      <c r="BJ77" s="314"/>
      <c r="BK77" s="314"/>
      <c r="BL77" s="314"/>
      <c r="BM77" s="314"/>
      <c r="BN77" s="314"/>
      <c r="BO77" s="314"/>
      <c r="BP77" s="314"/>
      <c r="BQ77" s="314"/>
      <c r="BR77" s="314"/>
      <c r="BS77" s="314"/>
      <c r="BT77" s="314"/>
      <c r="BU77" s="314"/>
      <c r="BV77" s="114"/>
      <c r="BW77" s="27"/>
    </row>
    <row r="78" spans="1:75" s="28" customFormat="1" ht="39.950000000000003" hidden="1" customHeight="1" x14ac:dyDescent="0.25">
      <c r="A78" s="365"/>
      <c r="B78" s="304"/>
      <c r="C78" s="360"/>
      <c r="D78" s="337"/>
      <c r="E78" s="339"/>
      <c r="F78" s="310"/>
      <c r="G78" s="376"/>
      <c r="H78" s="314"/>
      <c r="I78" s="314"/>
      <c r="J78" s="314"/>
      <c r="K78" s="314"/>
      <c r="L78" s="314"/>
      <c r="M78" s="314"/>
      <c r="N78" s="314"/>
      <c r="O78" s="314"/>
      <c r="P78" s="314"/>
      <c r="Q78" s="321"/>
      <c r="R78" s="322"/>
      <c r="S78" s="142"/>
      <c r="T78" s="322"/>
      <c r="U78" s="322"/>
      <c r="V78" s="322"/>
      <c r="W78" s="321"/>
      <c r="X78" s="315"/>
      <c r="Y78" s="114" t="s">
        <v>421</v>
      </c>
      <c r="Z78" s="115">
        <v>0</v>
      </c>
      <c r="AA78" s="116">
        <v>0.2</v>
      </c>
      <c r="AB78" s="114" t="s">
        <v>422</v>
      </c>
      <c r="AC78" s="21">
        <v>43952</v>
      </c>
      <c r="AD78" s="21">
        <v>44196</v>
      </c>
      <c r="AE78" s="314"/>
      <c r="AF78" s="114" t="s">
        <v>423</v>
      </c>
      <c r="AG78" s="314"/>
      <c r="AH78" s="314"/>
      <c r="AI78" s="314"/>
      <c r="AJ78" s="314"/>
      <c r="AK78" s="314"/>
      <c r="AL78" s="314"/>
      <c r="AM78" s="314"/>
      <c r="AN78" s="314"/>
      <c r="AO78" s="314"/>
      <c r="AP78" s="314"/>
      <c r="AQ78" s="314"/>
      <c r="AR78" s="314"/>
      <c r="AS78" s="314"/>
      <c r="AT78" s="314"/>
      <c r="AU78" s="314"/>
      <c r="AV78" s="314"/>
      <c r="AW78" s="314"/>
      <c r="AX78" s="314"/>
      <c r="AY78" s="314"/>
      <c r="AZ78" s="314"/>
      <c r="BA78" s="314"/>
      <c r="BB78" s="314"/>
      <c r="BC78" s="314"/>
      <c r="BD78" s="314"/>
      <c r="BE78" s="314"/>
      <c r="BF78" s="314"/>
      <c r="BG78" s="314"/>
      <c r="BH78" s="314"/>
      <c r="BI78" s="314"/>
      <c r="BJ78" s="314"/>
      <c r="BK78" s="314"/>
      <c r="BL78" s="314"/>
      <c r="BM78" s="314"/>
      <c r="BN78" s="314"/>
      <c r="BO78" s="314"/>
      <c r="BP78" s="314"/>
      <c r="BQ78" s="314"/>
      <c r="BR78" s="314"/>
      <c r="BS78" s="314"/>
      <c r="BT78" s="314"/>
      <c r="BU78" s="314"/>
      <c r="BV78" s="114"/>
      <c r="BW78" s="27"/>
    </row>
    <row r="79" spans="1:75" s="28" customFormat="1" ht="39.950000000000003" hidden="1" customHeight="1" x14ac:dyDescent="0.25">
      <c r="A79" s="365"/>
      <c r="B79" s="304"/>
      <c r="C79" s="360"/>
      <c r="D79" s="338"/>
      <c r="E79" s="339"/>
      <c r="F79" s="310"/>
      <c r="G79" s="376"/>
      <c r="H79" s="314"/>
      <c r="I79" s="314"/>
      <c r="J79" s="314"/>
      <c r="K79" s="314"/>
      <c r="L79" s="314"/>
      <c r="M79" s="314"/>
      <c r="N79" s="314"/>
      <c r="O79" s="314"/>
      <c r="P79" s="314"/>
      <c r="Q79" s="321"/>
      <c r="R79" s="322"/>
      <c r="S79" s="142"/>
      <c r="T79" s="322"/>
      <c r="U79" s="322"/>
      <c r="V79" s="322"/>
      <c r="W79" s="321"/>
      <c r="X79" s="315"/>
      <c r="Y79" s="114" t="s">
        <v>424</v>
      </c>
      <c r="Z79" s="115">
        <v>0</v>
      </c>
      <c r="AA79" s="116">
        <v>0.1</v>
      </c>
      <c r="AB79" s="114" t="s">
        <v>405</v>
      </c>
      <c r="AC79" s="21">
        <v>44105</v>
      </c>
      <c r="AD79" s="21">
        <v>44196</v>
      </c>
      <c r="AE79" s="314"/>
      <c r="AF79" s="114" t="s">
        <v>142</v>
      </c>
      <c r="AG79" s="314"/>
      <c r="AH79" s="314"/>
      <c r="AI79" s="314"/>
      <c r="AJ79" s="314"/>
      <c r="AK79" s="314"/>
      <c r="AL79" s="314"/>
      <c r="AM79" s="314"/>
      <c r="AN79" s="314"/>
      <c r="AO79" s="314"/>
      <c r="AP79" s="314"/>
      <c r="AQ79" s="314"/>
      <c r="AR79" s="314"/>
      <c r="AS79" s="314"/>
      <c r="AT79" s="314"/>
      <c r="AU79" s="314"/>
      <c r="AV79" s="314"/>
      <c r="AW79" s="314"/>
      <c r="AX79" s="314"/>
      <c r="AY79" s="314"/>
      <c r="AZ79" s="314"/>
      <c r="BA79" s="314"/>
      <c r="BB79" s="314"/>
      <c r="BC79" s="314"/>
      <c r="BD79" s="314"/>
      <c r="BE79" s="314"/>
      <c r="BF79" s="314"/>
      <c r="BG79" s="314"/>
      <c r="BH79" s="314"/>
      <c r="BI79" s="314"/>
      <c r="BJ79" s="314"/>
      <c r="BK79" s="314"/>
      <c r="BL79" s="314"/>
      <c r="BM79" s="314"/>
      <c r="BN79" s="314"/>
      <c r="BO79" s="314"/>
      <c r="BP79" s="314"/>
      <c r="BQ79" s="314"/>
      <c r="BR79" s="314"/>
      <c r="BS79" s="314"/>
      <c r="BT79" s="314"/>
      <c r="BU79" s="314"/>
      <c r="BV79" s="114"/>
      <c r="BW79" s="27"/>
    </row>
    <row r="80" spans="1:75" s="28" customFormat="1" ht="39.950000000000003" hidden="1" customHeight="1" x14ac:dyDescent="0.25">
      <c r="A80" s="365"/>
      <c r="B80" s="304"/>
      <c r="C80" s="360">
        <f>+D80*40%</f>
        <v>1.2E-2</v>
      </c>
      <c r="D80" s="336">
        <v>0.03</v>
      </c>
      <c r="E80" s="339" t="s">
        <v>425</v>
      </c>
      <c r="F80" s="310"/>
      <c r="G80" s="376"/>
      <c r="H80" s="329" t="s">
        <v>160</v>
      </c>
      <c r="I80" s="314" t="s">
        <v>426</v>
      </c>
      <c r="J80" s="314" t="s">
        <v>499</v>
      </c>
      <c r="K80" s="314" t="s">
        <v>292</v>
      </c>
      <c r="L80" s="314" t="s">
        <v>428</v>
      </c>
      <c r="M80" s="314" t="s">
        <v>429</v>
      </c>
      <c r="N80" s="314" t="s">
        <v>430</v>
      </c>
      <c r="O80" s="314" t="s">
        <v>116</v>
      </c>
      <c r="P80" s="321">
        <v>1</v>
      </c>
      <c r="Q80" s="321">
        <v>1</v>
      </c>
      <c r="R80" s="322">
        <v>0.25</v>
      </c>
      <c r="S80" s="142"/>
      <c r="T80" s="322">
        <v>0.5</v>
      </c>
      <c r="U80" s="322">
        <v>0.75</v>
      </c>
      <c r="V80" s="322">
        <v>1</v>
      </c>
      <c r="W80" s="321">
        <v>1</v>
      </c>
      <c r="X80" s="315"/>
      <c r="Y80" s="114" t="s">
        <v>431</v>
      </c>
      <c r="Z80" s="115">
        <v>0</v>
      </c>
      <c r="AA80" s="116">
        <v>0.4</v>
      </c>
      <c r="AB80" s="114" t="s">
        <v>432</v>
      </c>
      <c r="AC80" s="21">
        <v>43832</v>
      </c>
      <c r="AD80" s="21">
        <v>44196</v>
      </c>
      <c r="AE80" s="114" t="s">
        <v>433</v>
      </c>
      <c r="AF80" s="114" t="s">
        <v>434</v>
      </c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 t="s">
        <v>100</v>
      </c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114"/>
      <c r="BM80" s="25"/>
      <c r="BN80" s="25"/>
      <c r="BO80" s="25"/>
      <c r="BP80" s="25"/>
      <c r="BQ80" s="25"/>
      <c r="BR80" s="25"/>
      <c r="BS80" s="25"/>
      <c r="BT80" s="25"/>
      <c r="BU80" s="25"/>
      <c r="BV80" s="114"/>
      <c r="BW80" s="27"/>
    </row>
    <row r="81" spans="1:75" s="28" customFormat="1" ht="39.950000000000003" hidden="1" customHeight="1" x14ac:dyDescent="0.25">
      <c r="A81" s="365"/>
      <c r="B81" s="304"/>
      <c r="C81" s="360"/>
      <c r="D81" s="337"/>
      <c r="E81" s="339"/>
      <c r="F81" s="310"/>
      <c r="G81" s="376"/>
      <c r="H81" s="329"/>
      <c r="I81" s="314"/>
      <c r="J81" s="314"/>
      <c r="K81" s="314"/>
      <c r="L81" s="314"/>
      <c r="M81" s="314"/>
      <c r="N81" s="314"/>
      <c r="O81" s="314"/>
      <c r="P81" s="321"/>
      <c r="Q81" s="321"/>
      <c r="R81" s="322"/>
      <c r="S81" s="142"/>
      <c r="T81" s="322"/>
      <c r="U81" s="322"/>
      <c r="V81" s="322"/>
      <c r="W81" s="321"/>
      <c r="X81" s="315"/>
      <c r="Y81" s="114" t="s">
        <v>435</v>
      </c>
      <c r="Z81" s="115">
        <v>0</v>
      </c>
      <c r="AA81" s="116">
        <v>0.4</v>
      </c>
      <c r="AB81" s="114" t="s">
        <v>436</v>
      </c>
      <c r="AC81" s="21">
        <v>43832</v>
      </c>
      <c r="AD81" s="21">
        <v>44196</v>
      </c>
      <c r="AE81" s="114" t="s">
        <v>433</v>
      </c>
      <c r="AF81" s="114" t="s">
        <v>437</v>
      </c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 t="s">
        <v>100</v>
      </c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114"/>
      <c r="BM81" s="25"/>
      <c r="BN81" s="25"/>
      <c r="BO81" s="25"/>
      <c r="BP81" s="25"/>
      <c r="BQ81" s="25"/>
      <c r="BR81" s="25"/>
      <c r="BS81" s="25"/>
      <c r="BT81" s="25"/>
      <c r="BU81" s="25"/>
      <c r="BV81" s="114"/>
      <c r="BW81" s="27"/>
    </row>
    <row r="82" spans="1:75" s="58" customFormat="1" ht="39.950000000000003" hidden="1" customHeight="1" x14ac:dyDescent="0.25">
      <c r="A82" s="365"/>
      <c r="B82" s="304"/>
      <c r="C82" s="360"/>
      <c r="D82" s="338"/>
      <c r="E82" s="339"/>
      <c r="F82" s="310"/>
      <c r="G82" s="376"/>
      <c r="H82" s="329"/>
      <c r="I82" s="314"/>
      <c r="J82" s="314"/>
      <c r="K82" s="314"/>
      <c r="L82" s="314"/>
      <c r="M82" s="314"/>
      <c r="N82" s="314"/>
      <c r="O82" s="314"/>
      <c r="P82" s="321"/>
      <c r="Q82" s="321"/>
      <c r="R82" s="322"/>
      <c r="S82" s="142"/>
      <c r="T82" s="322"/>
      <c r="U82" s="322"/>
      <c r="V82" s="322"/>
      <c r="W82" s="321"/>
      <c r="X82" s="315"/>
      <c r="Y82" s="119" t="s">
        <v>438</v>
      </c>
      <c r="Z82" s="115">
        <v>0</v>
      </c>
      <c r="AA82" s="113">
        <v>0.2</v>
      </c>
      <c r="AB82" s="119" t="s">
        <v>439</v>
      </c>
      <c r="AC82" s="55">
        <v>43832</v>
      </c>
      <c r="AD82" s="55">
        <v>44196</v>
      </c>
      <c r="AE82" s="119" t="s">
        <v>433</v>
      </c>
      <c r="AF82" s="119" t="s">
        <v>437</v>
      </c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 t="s">
        <v>100</v>
      </c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119"/>
      <c r="BM82" s="56"/>
      <c r="BN82" s="56"/>
      <c r="BO82" s="56"/>
      <c r="BP82" s="56"/>
      <c r="BQ82" s="56"/>
      <c r="BR82" s="56"/>
      <c r="BS82" s="56"/>
      <c r="BT82" s="56"/>
      <c r="BU82" s="56"/>
      <c r="BV82" s="119"/>
      <c r="BW82" s="57"/>
    </row>
    <row r="83" spans="1:75" s="59" customFormat="1" ht="39.950000000000003" hidden="1" customHeight="1" x14ac:dyDescent="0.25">
      <c r="A83" s="365"/>
      <c r="B83" s="304"/>
      <c r="C83" s="367">
        <f>+D83*40%</f>
        <v>1.2E-2</v>
      </c>
      <c r="D83" s="378">
        <v>0.03</v>
      </c>
      <c r="E83" s="370" t="s">
        <v>466</v>
      </c>
      <c r="F83" s="310"/>
      <c r="G83" s="376"/>
      <c r="H83" s="314" t="s">
        <v>160</v>
      </c>
      <c r="I83" s="358" t="s">
        <v>492</v>
      </c>
      <c r="J83" s="358" t="s">
        <v>497</v>
      </c>
      <c r="K83" s="373" t="s">
        <v>440</v>
      </c>
      <c r="L83" s="314" t="s">
        <v>428</v>
      </c>
      <c r="M83" s="374" t="s">
        <v>491</v>
      </c>
      <c r="N83" s="383" t="s">
        <v>478</v>
      </c>
      <c r="O83" s="373" t="s">
        <v>116</v>
      </c>
      <c r="P83" s="382">
        <v>0</v>
      </c>
      <c r="Q83" s="382">
        <v>1</v>
      </c>
      <c r="R83" s="382">
        <v>0.3</v>
      </c>
      <c r="S83" s="146"/>
      <c r="T83" s="382">
        <v>0.5</v>
      </c>
      <c r="U83" s="382">
        <v>0.7</v>
      </c>
      <c r="V83" s="382">
        <v>1</v>
      </c>
      <c r="W83" s="382">
        <v>1</v>
      </c>
      <c r="X83" s="315">
        <v>0</v>
      </c>
      <c r="Y83" s="114" t="s">
        <v>469</v>
      </c>
      <c r="Z83" s="115">
        <v>0</v>
      </c>
      <c r="AA83" s="102">
        <v>0.5</v>
      </c>
      <c r="AB83" s="104" t="s">
        <v>472</v>
      </c>
      <c r="AC83" s="103">
        <v>43466</v>
      </c>
      <c r="AD83" s="103">
        <v>43921</v>
      </c>
      <c r="AE83" s="104" t="s">
        <v>475</v>
      </c>
      <c r="AF83" s="105" t="s">
        <v>473</v>
      </c>
      <c r="AG83" s="106" t="s">
        <v>100</v>
      </c>
      <c r="AH83" s="106" t="s">
        <v>100</v>
      </c>
      <c r="AI83" s="106" t="s">
        <v>100</v>
      </c>
      <c r="AJ83" s="106" t="s">
        <v>100</v>
      </c>
      <c r="AK83" s="106"/>
      <c r="AL83" s="106" t="s">
        <v>100</v>
      </c>
      <c r="AM83" s="106"/>
      <c r="AN83" s="106" t="s">
        <v>100</v>
      </c>
      <c r="AO83" s="106" t="s">
        <v>100</v>
      </c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</row>
    <row r="84" spans="1:75" s="99" customFormat="1" ht="39.950000000000003" hidden="1" customHeight="1" x14ac:dyDescent="0.25">
      <c r="A84" s="365"/>
      <c r="B84" s="304"/>
      <c r="C84" s="368"/>
      <c r="D84" s="379"/>
      <c r="E84" s="371"/>
      <c r="F84" s="310"/>
      <c r="G84" s="376"/>
      <c r="H84" s="314"/>
      <c r="I84" s="312"/>
      <c r="J84" s="312"/>
      <c r="K84" s="373"/>
      <c r="L84" s="314"/>
      <c r="M84" s="374"/>
      <c r="N84" s="384"/>
      <c r="O84" s="373"/>
      <c r="P84" s="382"/>
      <c r="Q84" s="382"/>
      <c r="R84" s="382"/>
      <c r="S84" s="146"/>
      <c r="T84" s="382"/>
      <c r="U84" s="382"/>
      <c r="V84" s="382"/>
      <c r="W84" s="382"/>
      <c r="X84" s="315"/>
      <c r="Y84" s="114" t="s">
        <v>470</v>
      </c>
      <c r="Z84" s="115">
        <v>0</v>
      </c>
      <c r="AA84" s="102">
        <v>0.3</v>
      </c>
      <c r="AB84" s="104" t="s">
        <v>476</v>
      </c>
      <c r="AC84" s="103">
        <v>43922</v>
      </c>
      <c r="AD84" s="103">
        <v>44196</v>
      </c>
      <c r="AE84" s="104" t="s">
        <v>475</v>
      </c>
      <c r="AF84" s="105" t="s">
        <v>474</v>
      </c>
      <c r="AG84" s="106" t="s">
        <v>100</v>
      </c>
      <c r="AH84" s="106" t="s">
        <v>100</v>
      </c>
      <c r="AI84" s="106" t="s">
        <v>100</v>
      </c>
      <c r="AJ84" s="106" t="s">
        <v>100</v>
      </c>
      <c r="AK84" s="106"/>
      <c r="AL84" s="106" t="s">
        <v>100</v>
      </c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</row>
    <row r="85" spans="1:75" s="99" customFormat="1" ht="39.950000000000003" hidden="1" customHeight="1" x14ac:dyDescent="0.25">
      <c r="A85" s="365"/>
      <c r="B85" s="304"/>
      <c r="C85" s="369"/>
      <c r="D85" s="380"/>
      <c r="E85" s="372"/>
      <c r="F85" s="310"/>
      <c r="G85" s="376"/>
      <c r="H85" s="314"/>
      <c r="I85" s="359"/>
      <c r="J85" s="359"/>
      <c r="K85" s="373"/>
      <c r="L85" s="314"/>
      <c r="M85" s="374"/>
      <c r="N85" s="385"/>
      <c r="O85" s="373"/>
      <c r="P85" s="382"/>
      <c r="Q85" s="382"/>
      <c r="R85" s="382"/>
      <c r="S85" s="146"/>
      <c r="T85" s="382"/>
      <c r="U85" s="382"/>
      <c r="V85" s="382"/>
      <c r="W85" s="382"/>
      <c r="X85" s="315"/>
      <c r="Y85" s="114" t="s">
        <v>471</v>
      </c>
      <c r="Z85" s="115">
        <v>0</v>
      </c>
      <c r="AA85" s="102">
        <v>0.2</v>
      </c>
      <c r="AB85" s="104" t="s">
        <v>477</v>
      </c>
      <c r="AC85" s="103">
        <v>43922</v>
      </c>
      <c r="AD85" s="103">
        <v>44196</v>
      </c>
      <c r="AE85" s="104" t="s">
        <v>475</v>
      </c>
      <c r="AF85" s="105" t="s">
        <v>474</v>
      </c>
      <c r="AG85" s="106" t="s">
        <v>100</v>
      </c>
      <c r="AH85" s="106" t="s">
        <v>100</v>
      </c>
      <c r="AI85" s="106" t="s">
        <v>100</v>
      </c>
      <c r="AJ85" s="106" t="s">
        <v>100</v>
      </c>
      <c r="AK85" s="106"/>
      <c r="AL85" s="106" t="s">
        <v>100</v>
      </c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</row>
    <row r="86" spans="1:75" s="36" customFormat="1" ht="39.950000000000003" hidden="1" customHeight="1" x14ac:dyDescent="0.25">
      <c r="A86" s="365"/>
      <c r="B86" s="304"/>
      <c r="C86" s="98">
        <f>+D86*40%</f>
        <v>1.2E-2</v>
      </c>
      <c r="D86" s="97">
        <v>0.03</v>
      </c>
      <c r="E86" s="118" t="s">
        <v>467</v>
      </c>
      <c r="F86" s="310"/>
      <c r="G86" s="376"/>
      <c r="H86" s="386" t="s">
        <v>160</v>
      </c>
      <c r="I86" s="386" t="s">
        <v>488</v>
      </c>
      <c r="J86" s="386" t="s">
        <v>498</v>
      </c>
      <c r="K86" s="386" t="s">
        <v>292</v>
      </c>
      <c r="L86" s="386" t="s">
        <v>480</v>
      </c>
      <c r="M86" s="386" t="s">
        <v>489</v>
      </c>
      <c r="N86" s="386" t="s">
        <v>490</v>
      </c>
      <c r="O86" s="391" t="s">
        <v>116</v>
      </c>
      <c r="P86" s="389"/>
      <c r="Q86" s="390">
        <v>1</v>
      </c>
      <c r="R86" s="390">
        <v>0.25</v>
      </c>
      <c r="S86" s="147"/>
      <c r="T86" s="390">
        <v>0.5</v>
      </c>
      <c r="U86" s="390">
        <v>0.75</v>
      </c>
      <c r="V86" s="390">
        <v>1</v>
      </c>
      <c r="W86" s="390">
        <v>1</v>
      </c>
      <c r="X86" s="389">
        <v>0</v>
      </c>
      <c r="Y86" s="132" t="s">
        <v>481</v>
      </c>
      <c r="Z86" s="132">
        <v>0</v>
      </c>
      <c r="AA86" s="133">
        <v>0.33</v>
      </c>
      <c r="AB86" s="132" t="s">
        <v>482</v>
      </c>
      <c r="AC86" s="130">
        <v>43922</v>
      </c>
      <c r="AD86" s="130">
        <v>44196</v>
      </c>
      <c r="AE86" s="132" t="s">
        <v>202</v>
      </c>
      <c r="AF86" s="131"/>
      <c r="AG86" s="72"/>
      <c r="AH86" s="123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</row>
    <row r="87" spans="1:75" s="36" customFormat="1" ht="39.950000000000003" hidden="1" customHeight="1" x14ac:dyDescent="0.25">
      <c r="A87" s="365"/>
      <c r="B87" s="304"/>
      <c r="C87" s="98"/>
      <c r="D87" s="97"/>
      <c r="E87" s="118"/>
      <c r="F87" s="310"/>
      <c r="G87" s="376"/>
      <c r="H87" s="387"/>
      <c r="I87" s="387"/>
      <c r="J87" s="387"/>
      <c r="K87" s="387"/>
      <c r="L87" s="387"/>
      <c r="M87" s="387"/>
      <c r="N87" s="387"/>
      <c r="O87" s="391"/>
      <c r="P87" s="389"/>
      <c r="Q87" s="390"/>
      <c r="R87" s="390"/>
      <c r="S87" s="147"/>
      <c r="T87" s="390"/>
      <c r="U87" s="390"/>
      <c r="V87" s="390"/>
      <c r="W87" s="390"/>
      <c r="X87" s="389"/>
      <c r="Y87" s="124" t="s">
        <v>485</v>
      </c>
      <c r="Z87" s="124">
        <v>0</v>
      </c>
      <c r="AA87" s="129">
        <v>0.33</v>
      </c>
      <c r="AB87" s="124" t="s">
        <v>483</v>
      </c>
      <c r="AC87" s="130">
        <v>43922</v>
      </c>
      <c r="AD87" s="130">
        <v>44196</v>
      </c>
      <c r="AE87" s="132" t="s">
        <v>202</v>
      </c>
      <c r="AF87" s="127"/>
      <c r="AG87" s="128"/>
      <c r="AH87" s="123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</row>
    <row r="88" spans="1:75" s="36" customFormat="1" ht="39.950000000000003" hidden="1" customHeight="1" x14ac:dyDescent="0.25">
      <c r="A88" s="365"/>
      <c r="B88" s="304"/>
      <c r="C88" s="98"/>
      <c r="D88" s="97"/>
      <c r="E88" s="118"/>
      <c r="F88" s="310"/>
      <c r="G88" s="376"/>
      <c r="H88" s="388"/>
      <c r="I88" s="388"/>
      <c r="J88" s="388"/>
      <c r="K88" s="388"/>
      <c r="L88" s="388"/>
      <c r="M88" s="388"/>
      <c r="N88" s="388"/>
      <c r="O88" s="391"/>
      <c r="P88" s="389"/>
      <c r="Q88" s="390"/>
      <c r="R88" s="390"/>
      <c r="S88" s="147"/>
      <c r="T88" s="390"/>
      <c r="U88" s="390"/>
      <c r="V88" s="390"/>
      <c r="W88" s="390"/>
      <c r="X88" s="389"/>
      <c r="Y88" s="124" t="s">
        <v>486</v>
      </c>
      <c r="Z88" s="124">
        <v>0</v>
      </c>
      <c r="AA88" s="129">
        <v>0.34</v>
      </c>
      <c r="AB88" s="124" t="s">
        <v>484</v>
      </c>
      <c r="AC88" s="130">
        <v>43885</v>
      </c>
      <c r="AD88" s="130">
        <v>44104</v>
      </c>
      <c r="AE88" s="132" t="s">
        <v>202</v>
      </c>
      <c r="AF88" s="127"/>
      <c r="AG88" s="128"/>
      <c r="AH88" s="123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</row>
    <row r="89" spans="1:75" ht="88.5" hidden="1" customHeight="1" x14ac:dyDescent="0.25">
      <c r="A89" s="135"/>
      <c r="B89" s="381"/>
      <c r="C89" s="98">
        <f>+D89*40%</f>
        <v>1.6E-2</v>
      </c>
      <c r="D89" s="97">
        <v>0.04</v>
      </c>
      <c r="E89" s="118" t="s">
        <v>468</v>
      </c>
      <c r="F89" s="375"/>
      <c r="G89" s="377"/>
      <c r="H89" s="121" t="s">
        <v>160</v>
      </c>
      <c r="I89" s="134" t="s">
        <v>449</v>
      </c>
      <c r="J89" s="121" t="s">
        <v>450</v>
      </c>
      <c r="K89" s="69"/>
      <c r="L89" s="32"/>
      <c r="M89" s="32"/>
      <c r="N89" s="33"/>
      <c r="O89" s="33"/>
      <c r="P89" s="34"/>
      <c r="Q89" s="32"/>
      <c r="R89" s="32"/>
      <c r="S89" s="32"/>
      <c r="T89" s="32"/>
      <c r="U89" s="32"/>
      <c r="V89" s="32"/>
      <c r="W89" s="32"/>
      <c r="X89" s="100"/>
      <c r="Y89" s="124"/>
      <c r="Z89" s="124"/>
      <c r="AA89" s="124"/>
      <c r="AB89" s="124"/>
      <c r="AC89" s="69"/>
      <c r="AD89" s="32"/>
      <c r="AE89" s="32"/>
      <c r="AF89" s="34"/>
      <c r="AG89" s="31"/>
    </row>
    <row r="90" spans="1:75" ht="48" customHeight="1" x14ac:dyDescent="0.25">
      <c r="A90" s="37"/>
      <c r="B90" s="37"/>
      <c r="C90" s="37"/>
      <c r="D90" s="37"/>
      <c r="E90" s="120"/>
      <c r="F90" s="37"/>
      <c r="G90" s="37"/>
      <c r="H90" s="31"/>
      <c r="I90" s="32"/>
      <c r="J90" s="33"/>
      <c r="Y90" s="32"/>
      <c r="Z90" s="32"/>
      <c r="AA90" s="32"/>
      <c r="AB90" s="32"/>
    </row>
    <row r="91" spans="1:75" ht="48" customHeight="1" x14ac:dyDescent="0.25">
      <c r="A91" s="37"/>
      <c r="B91" s="37"/>
      <c r="C91" s="37"/>
      <c r="D91" s="37"/>
      <c r="E91" s="37"/>
      <c r="F91" s="37"/>
      <c r="G91" s="37"/>
    </row>
    <row r="92" spans="1:75" ht="48" customHeight="1" x14ac:dyDescent="0.25">
      <c r="A92" s="37"/>
      <c r="B92" s="37"/>
      <c r="C92" s="37"/>
      <c r="D92" s="37"/>
      <c r="E92" s="37"/>
      <c r="F92" s="37"/>
      <c r="G92" s="37"/>
    </row>
    <row r="93" spans="1:75" ht="48" customHeight="1" x14ac:dyDescent="0.25">
      <c r="A93" s="37"/>
      <c r="B93" s="37"/>
      <c r="C93" s="37"/>
      <c r="D93" s="37"/>
      <c r="E93" s="37"/>
      <c r="F93" s="37"/>
      <c r="G93" s="37"/>
    </row>
    <row r="94" spans="1:75" ht="48" customHeight="1" x14ac:dyDescent="0.25">
      <c r="A94" s="37"/>
      <c r="B94" s="37"/>
      <c r="C94" s="37"/>
      <c r="D94" s="37"/>
      <c r="E94" s="37"/>
      <c r="F94" s="37"/>
      <c r="G94" s="37"/>
    </row>
    <row r="95" spans="1:75" ht="48" customHeight="1" x14ac:dyDescent="0.25">
      <c r="A95" s="37"/>
      <c r="B95" s="37"/>
      <c r="C95" s="37"/>
      <c r="D95" s="37"/>
      <c r="E95" s="37"/>
      <c r="F95" s="37"/>
      <c r="G95" s="37"/>
    </row>
    <row r="96" spans="1:75" ht="48" customHeight="1" x14ac:dyDescent="0.25">
      <c r="A96" s="37"/>
      <c r="B96" s="37"/>
      <c r="C96" s="37"/>
      <c r="D96" s="37"/>
      <c r="E96" s="37"/>
      <c r="F96" s="37"/>
      <c r="G96" s="37"/>
    </row>
    <row r="97" spans="1:7" ht="48" customHeight="1" x14ac:dyDescent="0.25">
      <c r="A97" s="37"/>
      <c r="B97" s="37"/>
      <c r="C97" s="37"/>
      <c r="D97" s="37"/>
      <c r="E97" s="37"/>
      <c r="F97" s="37"/>
      <c r="G97" s="37"/>
    </row>
    <row r="98" spans="1:7" ht="48" customHeight="1" x14ac:dyDescent="0.25">
      <c r="A98" s="37"/>
      <c r="B98" s="37"/>
      <c r="C98" s="37"/>
      <c r="D98" s="37"/>
      <c r="E98" s="37"/>
      <c r="F98" s="37"/>
      <c r="G98" s="37"/>
    </row>
    <row r="99" spans="1:7" ht="48" customHeight="1" x14ac:dyDescent="0.25">
      <c r="A99" s="37"/>
      <c r="B99" s="37"/>
      <c r="C99" s="37"/>
      <c r="D99" s="37"/>
      <c r="E99" s="37"/>
      <c r="F99" s="37"/>
      <c r="G99" s="37"/>
    </row>
    <row r="100" spans="1:7" ht="48" customHeight="1" x14ac:dyDescent="0.25">
      <c r="A100" s="37"/>
      <c r="B100" s="37"/>
      <c r="C100" s="37"/>
      <c r="D100" s="37"/>
      <c r="E100" s="37"/>
      <c r="F100" s="37"/>
      <c r="G100" s="37"/>
    </row>
    <row r="101" spans="1:7" ht="48" customHeight="1" x14ac:dyDescent="0.25">
      <c r="A101" s="37"/>
      <c r="B101" s="37"/>
      <c r="C101" s="37"/>
      <c r="D101" s="37"/>
      <c r="E101" s="37"/>
      <c r="F101" s="37"/>
      <c r="G101" s="37"/>
    </row>
    <row r="102" spans="1:7" ht="48" customHeight="1" x14ac:dyDescent="0.25">
      <c r="A102" s="37"/>
      <c r="B102" s="37"/>
      <c r="C102" s="37"/>
      <c r="D102" s="37"/>
      <c r="E102" s="37"/>
      <c r="F102" s="37"/>
      <c r="G102" s="37"/>
    </row>
    <row r="103" spans="1:7" ht="48" customHeight="1" x14ac:dyDescent="0.25">
      <c r="A103" s="37"/>
      <c r="B103" s="37"/>
      <c r="C103" s="37"/>
      <c r="D103" s="37"/>
      <c r="E103" s="37"/>
      <c r="F103" s="37"/>
      <c r="G103" s="37"/>
    </row>
    <row r="104" spans="1:7" ht="48" customHeight="1" x14ac:dyDescent="0.25">
      <c r="A104" s="37"/>
      <c r="B104" s="37"/>
      <c r="C104" s="37"/>
      <c r="D104" s="37"/>
      <c r="E104" s="37"/>
      <c r="F104" s="37"/>
      <c r="G104" s="37"/>
    </row>
    <row r="105" spans="1:7" ht="48" customHeight="1" x14ac:dyDescent="0.25">
      <c r="A105" s="37"/>
      <c r="B105" s="37"/>
      <c r="C105" s="37"/>
      <c r="D105" s="37"/>
      <c r="E105" s="37"/>
      <c r="F105" s="37"/>
      <c r="G105" s="37"/>
    </row>
    <row r="106" spans="1:7" ht="48" customHeight="1" x14ac:dyDescent="0.25">
      <c r="A106" s="37"/>
      <c r="B106" s="37"/>
      <c r="C106" s="37"/>
      <c r="D106" s="37"/>
      <c r="E106" s="37"/>
      <c r="F106" s="37"/>
      <c r="G106" s="37"/>
    </row>
    <row r="107" spans="1:7" ht="48" customHeight="1" x14ac:dyDescent="0.25">
      <c r="A107" s="37"/>
      <c r="B107" s="37"/>
      <c r="C107" s="37"/>
      <c r="D107" s="37"/>
      <c r="E107" s="37"/>
      <c r="F107" s="37"/>
      <c r="G107" s="37"/>
    </row>
    <row r="108" spans="1:7" ht="48" customHeight="1" x14ac:dyDescent="0.25">
      <c r="A108" s="37"/>
      <c r="B108" s="37"/>
      <c r="C108" s="37"/>
      <c r="D108" s="37"/>
      <c r="E108" s="37"/>
      <c r="F108" s="37"/>
      <c r="G108" s="37"/>
    </row>
    <row r="117" spans="1:75" s="40" customFormat="1" ht="48" customHeight="1" x14ac:dyDescent="0.25">
      <c r="A117" s="38"/>
      <c r="B117" s="38"/>
      <c r="C117" s="38"/>
      <c r="D117" s="38"/>
      <c r="E117" s="38"/>
      <c r="F117" s="38"/>
      <c r="G117" s="38"/>
      <c r="H117" s="38"/>
      <c r="I117" s="39"/>
      <c r="K117" s="39"/>
      <c r="L117" s="39"/>
      <c r="M117" s="43"/>
      <c r="N117" s="43"/>
      <c r="P117" s="41"/>
      <c r="Q117" s="39"/>
      <c r="R117" s="39"/>
      <c r="S117" s="39"/>
      <c r="T117" s="39"/>
      <c r="U117" s="39"/>
      <c r="V117" s="39"/>
      <c r="W117" s="39"/>
      <c r="X117" s="41"/>
      <c r="Y117" s="39"/>
      <c r="Z117" s="39"/>
      <c r="AA117" s="39"/>
      <c r="AB117" s="39"/>
      <c r="AC117" s="39"/>
      <c r="AD117" s="39"/>
      <c r="AE117" s="39"/>
      <c r="AF117" s="41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3"/>
      <c r="BW117" s="3"/>
    </row>
  </sheetData>
  <autoFilter ref="A6:BW89"/>
  <mergeCells count="607">
    <mergeCell ref="H4:H6"/>
    <mergeCell ref="I4:I6"/>
    <mergeCell ref="J4:J6"/>
    <mergeCell ref="K4:K6"/>
    <mergeCell ref="L4:L6"/>
    <mergeCell ref="M4:M6"/>
    <mergeCell ref="A1:H2"/>
    <mergeCell ref="I1:BU2"/>
    <mergeCell ref="J3:BU3"/>
    <mergeCell ref="A4:A6"/>
    <mergeCell ref="B4:B6"/>
    <mergeCell ref="C4:C6"/>
    <mergeCell ref="D4:D6"/>
    <mergeCell ref="E4:E6"/>
    <mergeCell ref="F4:F6"/>
    <mergeCell ref="G4:G6"/>
    <mergeCell ref="W4:W6"/>
    <mergeCell ref="X4:X6"/>
    <mergeCell ref="Y4:Y6"/>
    <mergeCell ref="Z4:Z6"/>
    <mergeCell ref="N4:N6"/>
    <mergeCell ref="O4:O6"/>
    <mergeCell ref="P4:P6"/>
    <mergeCell ref="Q4:Q6"/>
    <mergeCell ref="R4:R6"/>
    <mergeCell ref="T4:T6"/>
    <mergeCell ref="AG4:AZ4"/>
    <mergeCell ref="BA4:BU4"/>
    <mergeCell ref="AG5:AI5"/>
    <mergeCell ref="AJ5:AK5"/>
    <mergeCell ref="AL5:AU5"/>
    <mergeCell ref="AW5:AX5"/>
    <mergeCell ref="BD5:BH5"/>
    <mergeCell ref="BI5:BI6"/>
    <mergeCell ref="BJ5:BJ6"/>
    <mergeCell ref="BK5:BK6"/>
    <mergeCell ref="BR5:BR6"/>
    <mergeCell ref="BS5:BS6"/>
    <mergeCell ref="BT5:BT6"/>
    <mergeCell ref="BU5:BU6"/>
    <mergeCell ref="BO5:BO6"/>
    <mergeCell ref="BP5:BP6"/>
    <mergeCell ref="BQ5:BQ6"/>
    <mergeCell ref="S4:S6"/>
    <mergeCell ref="A7:A35"/>
    <mergeCell ref="B7:B35"/>
    <mergeCell ref="C7:C10"/>
    <mergeCell ref="D7:D10"/>
    <mergeCell ref="E7:E10"/>
    <mergeCell ref="F7:F35"/>
    <mergeCell ref="BL5:BL6"/>
    <mergeCell ref="BM5:BM6"/>
    <mergeCell ref="BN5:BN6"/>
    <mergeCell ref="AA4:AA6"/>
    <mergeCell ref="AB4:AB6"/>
    <mergeCell ref="AC4:AC6"/>
    <mergeCell ref="AD4:AD6"/>
    <mergeCell ref="AE4:AE6"/>
    <mergeCell ref="AF4:AF6"/>
    <mergeCell ref="U4:U6"/>
    <mergeCell ref="V4:V6"/>
    <mergeCell ref="T7:T10"/>
    <mergeCell ref="U7:U10"/>
    <mergeCell ref="V7:V10"/>
    <mergeCell ref="W7:W10"/>
    <mergeCell ref="X7:X10"/>
    <mergeCell ref="C11:C14"/>
    <mergeCell ref="D11:D14"/>
    <mergeCell ref="E11:E14"/>
    <mergeCell ref="I11:I14"/>
    <mergeCell ref="J11:J14"/>
    <mergeCell ref="M7:M10"/>
    <mergeCell ref="N7:N10"/>
    <mergeCell ref="O7:O10"/>
    <mergeCell ref="P7:P10"/>
    <mergeCell ref="Q7:Q10"/>
    <mergeCell ref="R7:R10"/>
    <mergeCell ref="G7:G35"/>
    <mergeCell ref="H7:H14"/>
    <mergeCell ref="I7:I10"/>
    <mergeCell ref="J7:J10"/>
    <mergeCell ref="K7:K10"/>
    <mergeCell ref="L7:L10"/>
    <mergeCell ref="K11:K14"/>
    <mergeCell ref="L11:L14"/>
    <mergeCell ref="L15:L16"/>
    <mergeCell ref="M15:M16"/>
    <mergeCell ref="N15:N16"/>
    <mergeCell ref="O15:O16"/>
    <mergeCell ref="P15:P16"/>
    <mergeCell ref="Q15:Q16"/>
    <mergeCell ref="E20:E23"/>
    <mergeCell ref="T11:T14"/>
    <mergeCell ref="U11:U14"/>
    <mergeCell ref="V11:V14"/>
    <mergeCell ref="W11:W14"/>
    <mergeCell ref="X11:X14"/>
    <mergeCell ref="C15:C16"/>
    <mergeCell ref="D15:D16"/>
    <mergeCell ref="E15:E16"/>
    <mergeCell ref="H15:H19"/>
    <mergeCell ref="I15:I16"/>
    <mergeCell ref="M11:M14"/>
    <mergeCell ref="N11:N14"/>
    <mergeCell ref="O11:O14"/>
    <mergeCell ref="P11:P14"/>
    <mergeCell ref="Q11:Q14"/>
    <mergeCell ref="R11:R14"/>
    <mergeCell ref="J15:J16"/>
    <mergeCell ref="K15:K16"/>
    <mergeCell ref="R15:R16"/>
    <mergeCell ref="T15:T16"/>
    <mergeCell ref="U15:U16"/>
    <mergeCell ref="V15:V16"/>
    <mergeCell ref="W15:W16"/>
    <mergeCell ref="X15:X16"/>
    <mergeCell ref="N17:N19"/>
    <mergeCell ref="O17:O19"/>
    <mergeCell ref="P17:P19"/>
    <mergeCell ref="Q17:Q19"/>
    <mergeCell ref="C17:C19"/>
    <mergeCell ref="D17:D19"/>
    <mergeCell ref="E17:E19"/>
    <mergeCell ref="I17:I19"/>
    <mergeCell ref="J17:J19"/>
    <mergeCell ref="K17:K19"/>
    <mergeCell ref="H20:H23"/>
    <mergeCell ref="I20:I23"/>
    <mergeCell ref="J20:J23"/>
    <mergeCell ref="R17:R19"/>
    <mergeCell ref="T17:T19"/>
    <mergeCell ref="U17:U19"/>
    <mergeCell ref="V17:V19"/>
    <mergeCell ref="W17:W19"/>
    <mergeCell ref="X20:X23"/>
    <mergeCell ref="Q20:Q23"/>
    <mergeCell ref="R20:R23"/>
    <mergeCell ref="T20:T23"/>
    <mergeCell ref="U20:U23"/>
    <mergeCell ref="V20:V23"/>
    <mergeCell ref="W20:W23"/>
    <mergeCell ref="K20:K23"/>
    <mergeCell ref="L20:L23"/>
    <mergeCell ref="M20:M23"/>
    <mergeCell ref="N20:N23"/>
    <mergeCell ref="O20:O23"/>
    <mergeCell ref="P20:P23"/>
    <mergeCell ref="X17:X19"/>
    <mergeCell ref="L17:L19"/>
    <mergeCell ref="M17:M19"/>
    <mergeCell ref="C24:C27"/>
    <mergeCell ref="D24:D27"/>
    <mergeCell ref="E24:E27"/>
    <mergeCell ref="H24:H35"/>
    <mergeCell ref="I24:I27"/>
    <mergeCell ref="J24:J27"/>
    <mergeCell ref="K24:K27"/>
    <mergeCell ref="L24:L27"/>
    <mergeCell ref="M24:M27"/>
    <mergeCell ref="L28:L30"/>
    <mergeCell ref="M28:M30"/>
    <mergeCell ref="C33:C35"/>
    <mergeCell ref="D33:D35"/>
    <mergeCell ref="E33:E35"/>
    <mergeCell ref="I33:I35"/>
    <mergeCell ref="J33:J35"/>
    <mergeCell ref="K33:K35"/>
    <mergeCell ref="C31:C32"/>
    <mergeCell ref="D31:D32"/>
    <mergeCell ref="E31:E32"/>
    <mergeCell ref="I31:I32"/>
    <mergeCell ref="J31:J32"/>
    <mergeCell ref="K31:K32"/>
    <mergeCell ref="C20:C23"/>
    <mergeCell ref="D20:D23"/>
    <mergeCell ref="U24:U27"/>
    <mergeCell ref="V24:V27"/>
    <mergeCell ref="W24:W27"/>
    <mergeCell ref="X24:X27"/>
    <mergeCell ref="C28:C30"/>
    <mergeCell ref="D28:D30"/>
    <mergeCell ref="E28:E30"/>
    <mergeCell ref="I28:I30"/>
    <mergeCell ref="J28:J30"/>
    <mergeCell ref="K28:K30"/>
    <mergeCell ref="N24:N27"/>
    <mergeCell ref="O24:O27"/>
    <mergeCell ref="P24:P27"/>
    <mergeCell ref="Q24:Q27"/>
    <mergeCell ref="R24:R27"/>
    <mergeCell ref="T24:T27"/>
    <mergeCell ref="R28:R30"/>
    <mergeCell ref="T28:T30"/>
    <mergeCell ref="U28:U30"/>
    <mergeCell ref="V28:V30"/>
    <mergeCell ref="W28:W30"/>
    <mergeCell ref="X28:X30"/>
    <mergeCell ref="N28:N30"/>
    <mergeCell ref="O28:O30"/>
    <mergeCell ref="P28:P30"/>
    <mergeCell ref="Q28:Q30"/>
    <mergeCell ref="V31:V32"/>
    <mergeCell ref="W31:W32"/>
    <mergeCell ref="X31:X32"/>
    <mergeCell ref="L31:L32"/>
    <mergeCell ref="M31:M32"/>
    <mergeCell ref="N31:N32"/>
    <mergeCell ref="O31:O32"/>
    <mergeCell ref="P31:P32"/>
    <mergeCell ref="Q31:Q32"/>
    <mergeCell ref="R31:R32"/>
    <mergeCell ref="T31:T32"/>
    <mergeCell ref="U31:U32"/>
    <mergeCell ref="R33:R35"/>
    <mergeCell ref="T33:T35"/>
    <mergeCell ref="U33:U35"/>
    <mergeCell ref="V33:V35"/>
    <mergeCell ref="W33:W35"/>
    <mergeCell ref="X33:X35"/>
    <mergeCell ref="L33:L35"/>
    <mergeCell ref="M33:M35"/>
    <mergeCell ref="N33:N35"/>
    <mergeCell ref="O33:O35"/>
    <mergeCell ref="P33:P35"/>
    <mergeCell ref="Q33:Q35"/>
    <mergeCell ref="A36:A53"/>
    <mergeCell ref="B36:B53"/>
    <mergeCell ref="C36:C37"/>
    <mergeCell ref="D36:D37"/>
    <mergeCell ref="E36:E37"/>
    <mergeCell ref="F36:F53"/>
    <mergeCell ref="C42:C45"/>
    <mergeCell ref="D42:D45"/>
    <mergeCell ref="E42:E45"/>
    <mergeCell ref="C49:C53"/>
    <mergeCell ref="C46:C48"/>
    <mergeCell ref="D46:D48"/>
    <mergeCell ref="E46:E48"/>
    <mergeCell ref="T36:T37"/>
    <mergeCell ref="U36:U37"/>
    <mergeCell ref="V36:V37"/>
    <mergeCell ref="W36:W37"/>
    <mergeCell ref="X36:X37"/>
    <mergeCell ref="C38:C39"/>
    <mergeCell ref="D38:D39"/>
    <mergeCell ref="E38:E39"/>
    <mergeCell ref="H38:H45"/>
    <mergeCell ref="I38:I39"/>
    <mergeCell ref="M36:M37"/>
    <mergeCell ref="N36:N37"/>
    <mergeCell ref="O36:O37"/>
    <mergeCell ref="P36:P37"/>
    <mergeCell ref="Q36:Q37"/>
    <mergeCell ref="R36:R37"/>
    <mergeCell ref="G36:G53"/>
    <mergeCell ref="H36:H37"/>
    <mergeCell ref="I36:I37"/>
    <mergeCell ref="J36:J37"/>
    <mergeCell ref="K36:K37"/>
    <mergeCell ref="L36:L37"/>
    <mergeCell ref="J38:J39"/>
    <mergeCell ref="K38:K39"/>
    <mergeCell ref="T38:T39"/>
    <mergeCell ref="U38:U39"/>
    <mergeCell ref="V38:V39"/>
    <mergeCell ref="W38:W39"/>
    <mergeCell ref="X38:X39"/>
    <mergeCell ref="C40:C41"/>
    <mergeCell ref="D40:D41"/>
    <mergeCell ref="E40:E41"/>
    <mergeCell ref="I40:I41"/>
    <mergeCell ref="J40:J41"/>
    <mergeCell ref="M38:M39"/>
    <mergeCell ref="N38:N39"/>
    <mergeCell ref="O38:O39"/>
    <mergeCell ref="P38:P39"/>
    <mergeCell ref="Q38:Q39"/>
    <mergeCell ref="R38:R39"/>
    <mergeCell ref="L38:L39"/>
    <mergeCell ref="K40:K41"/>
    <mergeCell ref="R40:R41"/>
    <mergeCell ref="T40:T41"/>
    <mergeCell ref="U40:U41"/>
    <mergeCell ref="V40:V41"/>
    <mergeCell ref="W40:W41"/>
    <mergeCell ref="X40:X41"/>
    <mergeCell ref="L40:L41"/>
    <mergeCell ref="M40:M41"/>
    <mergeCell ref="N40:N41"/>
    <mergeCell ref="O40:O41"/>
    <mergeCell ref="P40:P41"/>
    <mergeCell ref="Q40:Q41"/>
    <mergeCell ref="V42:V45"/>
    <mergeCell ref="W42:W45"/>
    <mergeCell ref="X42:X45"/>
    <mergeCell ref="U42:U45"/>
    <mergeCell ref="H46:H48"/>
    <mergeCell ref="I46:I48"/>
    <mergeCell ref="J46:J48"/>
    <mergeCell ref="K46:K48"/>
    <mergeCell ref="O42:O45"/>
    <mergeCell ref="P42:P45"/>
    <mergeCell ref="Q42:Q45"/>
    <mergeCell ref="R42:R45"/>
    <mergeCell ref="T42:T45"/>
    <mergeCell ref="I42:I45"/>
    <mergeCell ref="J42:J45"/>
    <mergeCell ref="K42:K45"/>
    <mergeCell ref="L42:L45"/>
    <mergeCell ref="M42:M45"/>
    <mergeCell ref="N42:N45"/>
    <mergeCell ref="R46:R48"/>
    <mergeCell ref="T46:T48"/>
    <mergeCell ref="U46:U48"/>
    <mergeCell ref="V46:V48"/>
    <mergeCell ref="W46:W48"/>
    <mergeCell ref="X46:X48"/>
    <mergeCell ref="L46:L48"/>
    <mergeCell ref="M46:M48"/>
    <mergeCell ref="N46:N48"/>
    <mergeCell ref="O46:O48"/>
    <mergeCell ref="P46:P48"/>
    <mergeCell ref="Q46:Q48"/>
    <mergeCell ref="X49:X53"/>
    <mergeCell ref="L49:L53"/>
    <mergeCell ref="M49:M53"/>
    <mergeCell ref="N49:N53"/>
    <mergeCell ref="O49:O53"/>
    <mergeCell ref="P49:P53"/>
    <mergeCell ref="Q49:Q53"/>
    <mergeCell ref="D49:D53"/>
    <mergeCell ref="E49:E53"/>
    <mergeCell ref="H49:H53"/>
    <mergeCell ref="I49:I53"/>
    <mergeCell ref="J49:J53"/>
    <mergeCell ref="K49:K53"/>
    <mergeCell ref="C54:C56"/>
    <mergeCell ref="D54:D56"/>
    <mergeCell ref="E54:E56"/>
    <mergeCell ref="F54:F89"/>
    <mergeCell ref="R49:R53"/>
    <mergeCell ref="T49:T53"/>
    <mergeCell ref="U49:U53"/>
    <mergeCell ref="V49:V53"/>
    <mergeCell ref="W49:W53"/>
    <mergeCell ref="T54:T56"/>
    <mergeCell ref="U54:U56"/>
    <mergeCell ref="V54:V56"/>
    <mergeCell ref="W54:W56"/>
    <mergeCell ref="C62:C64"/>
    <mergeCell ref="D62:D64"/>
    <mergeCell ref="E62:E64"/>
    <mergeCell ref="H62:H64"/>
    <mergeCell ref="I62:I64"/>
    <mergeCell ref="J62:J64"/>
    <mergeCell ref="K62:K64"/>
    <mergeCell ref="L62:L64"/>
    <mergeCell ref="M62:M64"/>
    <mergeCell ref="N60:N61"/>
    <mergeCell ref="O60:O61"/>
    <mergeCell ref="X54:X56"/>
    <mergeCell ref="C57:C59"/>
    <mergeCell ref="D57:D59"/>
    <mergeCell ref="E57:E59"/>
    <mergeCell ref="H57:H59"/>
    <mergeCell ref="I57:I59"/>
    <mergeCell ref="M54:M56"/>
    <mergeCell ref="N54:N56"/>
    <mergeCell ref="O54:O56"/>
    <mergeCell ref="P54:P56"/>
    <mergeCell ref="Q54:Q56"/>
    <mergeCell ref="R54:R56"/>
    <mergeCell ref="G54:G89"/>
    <mergeCell ref="H54:H56"/>
    <mergeCell ref="I54:I56"/>
    <mergeCell ref="J54:J56"/>
    <mergeCell ref="K54:K56"/>
    <mergeCell ref="L54:L56"/>
    <mergeCell ref="J57:J59"/>
    <mergeCell ref="K57:K59"/>
    <mergeCell ref="T57:T59"/>
    <mergeCell ref="U57:U59"/>
    <mergeCell ref="V57:V59"/>
    <mergeCell ref="W57:W59"/>
    <mergeCell ref="X57:X59"/>
    <mergeCell ref="C60:C61"/>
    <mergeCell ref="D60:D61"/>
    <mergeCell ref="E60:E61"/>
    <mergeCell ref="H60:H61"/>
    <mergeCell ref="I60:I61"/>
    <mergeCell ref="M57:M59"/>
    <mergeCell ref="N57:N59"/>
    <mergeCell ref="O57:O59"/>
    <mergeCell ref="P57:P59"/>
    <mergeCell ref="Q57:Q59"/>
    <mergeCell ref="R57:R59"/>
    <mergeCell ref="L57:L59"/>
    <mergeCell ref="J60:J61"/>
    <mergeCell ref="X60:X61"/>
    <mergeCell ref="Q60:Q61"/>
    <mergeCell ref="R60:R61"/>
    <mergeCell ref="T60:T61"/>
    <mergeCell ref="U60:U61"/>
    <mergeCell ref="V60:V61"/>
    <mergeCell ref="W60:W61"/>
    <mergeCell ref="K60:K61"/>
    <mergeCell ref="L60:L61"/>
    <mergeCell ref="M60:M61"/>
    <mergeCell ref="P60:P61"/>
    <mergeCell ref="U62:U64"/>
    <mergeCell ref="V62:V64"/>
    <mergeCell ref="W62:W64"/>
    <mergeCell ref="X62:X64"/>
    <mergeCell ref="C65:C66"/>
    <mergeCell ref="D65:D66"/>
    <mergeCell ref="E65:E66"/>
    <mergeCell ref="H65:H66"/>
    <mergeCell ref="I65:I66"/>
    <mergeCell ref="J65:J66"/>
    <mergeCell ref="N62:N64"/>
    <mergeCell ref="O62:O64"/>
    <mergeCell ref="P62:P64"/>
    <mergeCell ref="Q62:Q64"/>
    <mergeCell ref="R62:R64"/>
    <mergeCell ref="T62:T64"/>
    <mergeCell ref="X65:X66"/>
    <mergeCell ref="Q65:Q66"/>
    <mergeCell ref="R65:R66"/>
    <mergeCell ref="T65:T66"/>
    <mergeCell ref="U65:U66"/>
    <mergeCell ref="V65:V66"/>
    <mergeCell ref="W65:W66"/>
    <mergeCell ref="A67:A88"/>
    <mergeCell ref="C67:C70"/>
    <mergeCell ref="D67:D70"/>
    <mergeCell ref="E67:E70"/>
    <mergeCell ref="H67:H70"/>
    <mergeCell ref="I67:I70"/>
    <mergeCell ref="J67:J70"/>
    <mergeCell ref="K67:K70"/>
    <mergeCell ref="L67:L70"/>
    <mergeCell ref="K65:K66"/>
    <mergeCell ref="L65:L66"/>
    <mergeCell ref="M65:M66"/>
    <mergeCell ref="N65:N66"/>
    <mergeCell ref="O65:O66"/>
    <mergeCell ref="P65:P66"/>
    <mergeCell ref="A54:A66"/>
    <mergeCell ref="B54:B89"/>
    <mergeCell ref="T67:T70"/>
    <mergeCell ref="C75:C79"/>
    <mergeCell ref="D75:D79"/>
    <mergeCell ref="E75:E79"/>
    <mergeCell ref="H75:H79"/>
    <mergeCell ref="I75:I79"/>
    <mergeCell ref="J75:J79"/>
    <mergeCell ref="K75:K79"/>
    <mergeCell ref="L75:L79"/>
    <mergeCell ref="K71:K74"/>
    <mergeCell ref="L71:L74"/>
    <mergeCell ref="M71:M74"/>
    <mergeCell ref="N71:N74"/>
    <mergeCell ref="O71:O74"/>
    <mergeCell ref="T75:T79"/>
    <mergeCell ref="R86:R88"/>
    <mergeCell ref="U67:U70"/>
    <mergeCell ref="V67:V70"/>
    <mergeCell ref="W67:W70"/>
    <mergeCell ref="X67:X70"/>
    <mergeCell ref="C71:C74"/>
    <mergeCell ref="D71:D74"/>
    <mergeCell ref="E71:E74"/>
    <mergeCell ref="H71:H74"/>
    <mergeCell ref="I71:I74"/>
    <mergeCell ref="M67:M70"/>
    <mergeCell ref="N67:N70"/>
    <mergeCell ref="O67:O70"/>
    <mergeCell ref="P67:P70"/>
    <mergeCell ref="Q67:Q70"/>
    <mergeCell ref="R67:R70"/>
    <mergeCell ref="W71:W74"/>
    <mergeCell ref="X71:X74"/>
    <mergeCell ref="P71:P74"/>
    <mergeCell ref="Q71:Q74"/>
    <mergeCell ref="R71:R74"/>
    <mergeCell ref="T71:T74"/>
    <mergeCell ref="U71:U74"/>
    <mergeCell ref="V71:V74"/>
    <mergeCell ref="J71:J74"/>
    <mergeCell ref="U75:U79"/>
    <mergeCell ref="V75:V79"/>
    <mergeCell ref="W75:W79"/>
    <mergeCell ref="X75:X79"/>
    <mergeCell ref="AE75:AE79"/>
    <mergeCell ref="M75:M79"/>
    <mergeCell ref="N75:N79"/>
    <mergeCell ref="O75:O79"/>
    <mergeCell ref="P75:P79"/>
    <mergeCell ref="Q75:Q79"/>
    <mergeCell ref="R75:R79"/>
    <mergeCell ref="AM75:AM79"/>
    <mergeCell ref="AN75:AN79"/>
    <mergeCell ref="AO75:AO79"/>
    <mergeCell ref="AP75:AP79"/>
    <mergeCell ref="AQ75:AQ79"/>
    <mergeCell ref="AR75:AR79"/>
    <mergeCell ref="AG75:AG79"/>
    <mergeCell ref="AH75:AH79"/>
    <mergeCell ref="AI75:AI79"/>
    <mergeCell ref="AJ75:AJ79"/>
    <mergeCell ref="AK75:AK79"/>
    <mergeCell ref="AL75:AL79"/>
    <mergeCell ref="BA75:BA79"/>
    <mergeCell ref="BB75:BB79"/>
    <mergeCell ref="BC75:BC79"/>
    <mergeCell ref="BD75:BD79"/>
    <mergeCell ref="AS75:AS79"/>
    <mergeCell ref="AT75:AT79"/>
    <mergeCell ref="AU75:AU79"/>
    <mergeCell ref="AV75:AV79"/>
    <mergeCell ref="AW75:AW79"/>
    <mergeCell ref="AX75:AX79"/>
    <mergeCell ref="BQ75:BQ79"/>
    <mergeCell ref="BR75:BR79"/>
    <mergeCell ref="BS75:BS79"/>
    <mergeCell ref="BT75:BT79"/>
    <mergeCell ref="BU75:BU79"/>
    <mergeCell ref="C80:C82"/>
    <mergeCell ref="D80:D82"/>
    <mergeCell ref="E80:E82"/>
    <mergeCell ref="H80:H82"/>
    <mergeCell ref="I80:I82"/>
    <mergeCell ref="BK75:BK79"/>
    <mergeCell ref="BL75:BL79"/>
    <mergeCell ref="BM75:BM79"/>
    <mergeCell ref="BN75:BN79"/>
    <mergeCell ref="BO75:BO79"/>
    <mergeCell ref="BP75:BP79"/>
    <mergeCell ref="BE75:BE79"/>
    <mergeCell ref="BF75:BF79"/>
    <mergeCell ref="BG75:BG79"/>
    <mergeCell ref="BH75:BH79"/>
    <mergeCell ref="BI75:BI79"/>
    <mergeCell ref="BJ75:BJ79"/>
    <mergeCell ref="AY75:AY79"/>
    <mergeCell ref="AZ75:AZ79"/>
    <mergeCell ref="W80:W82"/>
    <mergeCell ref="X80:X82"/>
    <mergeCell ref="C83:C85"/>
    <mergeCell ref="D83:D85"/>
    <mergeCell ref="E83:E85"/>
    <mergeCell ref="H83:H85"/>
    <mergeCell ref="I83:I85"/>
    <mergeCell ref="J83:J85"/>
    <mergeCell ref="K83:K85"/>
    <mergeCell ref="L83:L85"/>
    <mergeCell ref="P80:P82"/>
    <mergeCell ref="Q80:Q82"/>
    <mergeCell ref="R80:R82"/>
    <mergeCell ref="T80:T82"/>
    <mergeCell ref="U80:U82"/>
    <mergeCell ref="V80:V82"/>
    <mergeCell ref="J80:J82"/>
    <mergeCell ref="K80:K82"/>
    <mergeCell ref="L80:L82"/>
    <mergeCell ref="M80:M82"/>
    <mergeCell ref="N80:N82"/>
    <mergeCell ref="O80:O82"/>
    <mergeCell ref="T83:T85"/>
    <mergeCell ref="U83:U85"/>
    <mergeCell ref="V83:V85"/>
    <mergeCell ref="W83:W85"/>
    <mergeCell ref="X83:X85"/>
    <mergeCell ref="H86:H88"/>
    <mergeCell ref="I86:I88"/>
    <mergeCell ref="J86:J88"/>
    <mergeCell ref="K86:K88"/>
    <mergeCell ref="L86:L88"/>
    <mergeCell ref="M83:M85"/>
    <mergeCell ref="N83:N85"/>
    <mergeCell ref="O83:O85"/>
    <mergeCell ref="P83:P85"/>
    <mergeCell ref="Q83:Q85"/>
    <mergeCell ref="R83:R85"/>
    <mergeCell ref="T86:T88"/>
    <mergeCell ref="U86:U88"/>
    <mergeCell ref="V86:V88"/>
    <mergeCell ref="W86:W88"/>
    <mergeCell ref="X86:X88"/>
    <mergeCell ref="M86:M88"/>
    <mergeCell ref="N86:N88"/>
    <mergeCell ref="O86:O88"/>
    <mergeCell ref="P86:P88"/>
    <mergeCell ref="Q86:Q88"/>
    <mergeCell ref="S36:S37"/>
    <mergeCell ref="S38:S39"/>
    <mergeCell ref="S40:S41"/>
    <mergeCell ref="S42:S45"/>
    <mergeCell ref="S7:S10"/>
    <mergeCell ref="S11:S14"/>
    <mergeCell ref="S15:S16"/>
    <mergeCell ref="S17:S19"/>
    <mergeCell ref="S20:S23"/>
    <mergeCell ref="S24:S27"/>
    <mergeCell ref="S28:S30"/>
    <mergeCell ref="S31:S32"/>
    <mergeCell ref="S33:S35"/>
  </mergeCells>
  <printOptions horizontalCentered="1"/>
  <pageMargins left="0.78740157480314965" right="0.39370078740157483" top="1.3779527559055118" bottom="0.19685039370078741" header="0.31496062992125984" footer="0.31496062992125984"/>
  <pageSetup scale="46" fitToHeight="0" orientation="landscape" r:id="rId1"/>
  <rowBreaks count="1" manualBreakCount="1">
    <brk id="66" max="71" man="1"/>
  </rowBreaks>
  <colBreaks count="2" manualBreakCount="2">
    <brk id="11" max="55" man="1"/>
    <brk id="31" max="5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17"/>
  <sheetViews>
    <sheetView showGridLines="0" view="pageBreakPreview" topLeftCell="J61" zoomScale="85" zoomScaleNormal="120" zoomScaleSheetLayoutView="85" zoomScalePageLayoutView="120" workbookViewId="0">
      <selection activeCell="S90" sqref="S90"/>
    </sheetView>
  </sheetViews>
  <sheetFormatPr baseColWidth="10" defaultColWidth="12.42578125" defaultRowHeight="48" customHeight="1" x14ac:dyDescent="0.25"/>
  <cols>
    <col min="1" max="1" width="18.85546875" style="38" hidden="1" customWidth="1"/>
    <col min="2" max="2" width="13.42578125" style="38" hidden="1" customWidth="1"/>
    <col min="3" max="3" width="9.28515625" style="38" hidden="1" customWidth="1"/>
    <col min="4" max="5" width="16.42578125" style="38" hidden="1" customWidth="1"/>
    <col min="6" max="6" width="12.42578125" style="38" hidden="1" customWidth="1"/>
    <col min="7" max="7" width="12" style="38" hidden="1" customWidth="1"/>
    <col min="8" max="8" width="19.7109375" style="38" hidden="1" customWidth="1"/>
    <col min="9" max="9" width="23.42578125" style="39" customWidth="1"/>
    <col min="10" max="10" width="20.42578125" style="40" customWidth="1"/>
    <col min="11" max="11" width="23.85546875" style="39" hidden="1" customWidth="1"/>
    <col min="12" max="12" width="30.140625" style="39" hidden="1" customWidth="1"/>
    <col min="13" max="13" width="29.7109375" style="39" customWidth="1"/>
    <col min="14" max="14" width="34.7109375" style="40" customWidth="1"/>
    <col min="15" max="15" width="14.85546875" style="40" customWidth="1"/>
    <col min="16" max="16" width="9.85546875" style="41" hidden="1" customWidth="1"/>
    <col min="17" max="22" width="9.7109375" style="39" customWidth="1"/>
    <col min="23" max="23" width="9.7109375" style="39" hidden="1" customWidth="1"/>
    <col min="24" max="24" width="19.28515625" style="41" hidden="1" customWidth="1"/>
    <col min="25" max="25" width="56.85546875" style="39" customWidth="1"/>
    <col min="26" max="26" width="21.42578125" style="39" hidden="1" customWidth="1"/>
    <col min="27" max="27" width="11.85546875" style="39" hidden="1" customWidth="1"/>
    <col min="28" max="28" width="37" style="39" hidden="1" customWidth="1"/>
    <col min="29" max="29" width="13.42578125" style="39" customWidth="1"/>
    <col min="30" max="30" width="16.7109375" style="39" customWidth="1"/>
    <col min="31" max="31" width="22" style="39" hidden="1" customWidth="1"/>
    <col min="32" max="32" width="25.42578125" style="41" hidden="1" customWidth="1"/>
    <col min="33" max="33" width="7.7109375" style="38" hidden="1" customWidth="1"/>
    <col min="34" max="34" width="16.42578125" style="38" hidden="1" customWidth="1"/>
    <col min="35" max="35" width="7.7109375" style="38" hidden="1" customWidth="1"/>
    <col min="36" max="37" width="5.42578125" style="38" hidden="1" customWidth="1"/>
    <col min="38" max="38" width="11.7109375" style="38" hidden="1" customWidth="1"/>
    <col min="39" max="39" width="18.7109375" style="38" hidden="1" customWidth="1"/>
    <col min="40" max="46" width="7.140625" style="38" hidden="1" customWidth="1"/>
    <col min="47" max="47" width="12.85546875" style="38" hidden="1" customWidth="1"/>
    <col min="48" max="48" width="12.7109375" style="38" hidden="1" customWidth="1"/>
    <col min="49" max="49" width="5" style="38" hidden="1" customWidth="1"/>
    <col min="50" max="50" width="11.42578125" style="38" hidden="1" customWidth="1"/>
    <col min="51" max="51" width="11.140625" style="38" hidden="1" customWidth="1"/>
    <col min="52" max="52" width="7.85546875" style="38" hidden="1" customWidth="1"/>
    <col min="53" max="54" width="9.7109375" style="42" hidden="1" customWidth="1"/>
    <col min="55" max="55" width="10.140625" style="42" hidden="1" customWidth="1"/>
    <col min="56" max="60" width="7.7109375" style="42" hidden="1" customWidth="1"/>
    <col min="61" max="70" width="6.28515625" style="42" hidden="1" customWidth="1"/>
    <col min="71" max="71" width="10.140625" style="42" hidden="1" customWidth="1"/>
    <col min="72" max="72" width="8.28515625" style="42" hidden="1" customWidth="1"/>
    <col min="73" max="73" width="8.42578125" style="42" hidden="1" customWidth="1"/>
    <col min="74" max="75" width="12.42578125" style="3" customWidth="1"/>
    <col min="76" max="16384" width="12.42578125" style="3"/>
  </cols>
  <sheetData>
    <row r="1" spans="1:75" ht="21" customHeight="1" x14ac:dyDescent="0.25">
      <c r="A1" s="274"/>
      <c r="B1" s="275"/>
      <c r="C1" s="275"/>
      <c r="D1" s="275"/>
      <c r="E1" s="275"/>
      <c r="F1" s="276"/>
      <c r="G1" s="276"/>
      <c r="H1" s="276"/>
      <c r="I1" s="280" t="s">
        <v>3</v>
      </c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0"/>
      <c r="BE1" s="280"/>
      <c r="BF1" s="280"/>
      <c r="BG1" s="280"/>
      <c r="BH1" s="280"/>
      <c r="BI1" s="280"/>
      <c r="BJ1" s="280"/>
      <c r="BK1" s="280"/>
      <c r="BL1" s="280"/>
      <c r="BM1" s="280"/>
      <c r="BN1" s="280"/>
      <c r="BO1" s="280"/>
      <c r="BP1" s="280"/>
      <c r="BQ1" s="280"/>
      <c r="BR1" s="280"/>
      <c r="BS1" s="280"/>
      <c r="BT1" s="280"/>
      <c r="BU1" s="281"/>
      <c r="BV1" s="1"/>
      <c r="BW1" s="2"/>
    </row>
    <row r="2" spans="1:75" ht="21" customHeight="1" x14ac:dyDescent="0.25">
      <c r="A2" s="277"/>
      <c r="B2" s="278"/>
      <c r="C2" s="278"/>
      <c r="D2" s="278"/>
      <c r="E2" s="278"/>
      <c r="F2" s="279"/>
      <c r="G2" s="279"/>
      <c r="H2" s="279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BP2" s="282"/>
      <c r="BQ2" s="282"/>
      <c r="BR2" s="282"/>
      <c r="BS2" s="282"/>
      <c r="BT2" s="282"/>
      <c r="BU2" s="283"/>
      <c r="BV2" s="4"/>
      <c r="BW2" s="2"/>
    </row>
    <row r="3" spans="1:75" s="11" customFormat="1" ht="12" customHeight="1" x14ac:dyDescent="0.25">
      <c r="A3" s="5" t="s">
        <v>4</v>
      </c>
      <c r="B3" s="6"/>
      <c r="C3" s="6"/>
      <c r="D3" s="6"/>
      <c r="E3" s="6"/>
      <c r="F3" s="7">
        <v>2020</v>
      </c>
      <c r="G3" s="8" t="s">
        <v>5</v>
      </c>
      <c r="H3" s="7">
        <v>2</v>
      </c>
      <c r="I3" s="9" t="s">
        <v>6</v>
      </c>
      <c r="J3" s="284" t="s">
        <v>7</v>
      </c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4"/>
      <c r="BM3" s="284"/>
      <c r="BN3" s="284"/>
      <c r="BO3" s="284"/>
      <c r="BP3" s="284"/>
      <c r="BQ3" s="284"/>
      <c r="BR3" s="284"/>
      <c r="BS3" s="284"/>
      <c r="BT3" s="284"/>
      <c r="BU3" s="285"/>
      <c r="BV3" s="4"/>
      <c r="BW3" s="10"/>
    </row>
    <row r="4" spans="1:75" s="13" customFormat="1" ht="25.5" customHeight="1" x14ac:dyDescent="0.25">
      <c r="A4" s="396" t="s">
        <v>8</v>
      </c>
      <c r="B4" s="392" t="s">
        <v>9</v>
      </c>
      <c r="C4" s="392" t="s">
        <v>10</v>
      </c>
      <c r="D4" s="392" t="s">
        <v>11</v>
      </c>
      <c r="E4" s="392" t="s">
        <v>12</v>
      </c>
      <c r="F4" s="392" t="s">
        <v>13</v>
      </c>
      <c r="G4" s="392" t="s">
        <v>14</v>
      </c>
      <c r="H4" s="392" t="s">
        <v>15</v>
      </c>
      <c r="I4" s="392" t="s">
        <v>1</v>
      </c>
      <c r="J4" s="392" t="s">
        <v>494</v>
      </c>
      <c r="K4" s="392" t="s">
        <v>16</v>
      </c>
      <c r="L4" s="395" t="s">
        <v>17</v>
      </c>
      <c r="M4" s="392" t="s">
        <v>18</v>
      </c>
      <c r="N4" s="392" t="s">
        <v>19</v>
      </c>
      <c r="O4" s="392" t="s">
        <v>20</v>
      </c>
      <c r="P4" s="392" t="s">
        <v>21</v>
      </c>
      <c r="Q4" s="392" t="s">
        <v>493</v>
      </c>
      <c r="R4" s="398" t="s">
        <v>23</v>
      </c>
      <c r="S4" s="483" t="s">
        <v>512</v>
      </c>
      <c r="T4" s="398" t="s">
        <v>24</v>
      </c>
      <c r="U4" s="398" t="s">
        <v>25</v>
      </c>
      <c r="V4" s="398" t="s">
        <v>26</v>
      </c>
      <c r="W4" s="270" t="s">
        <v>493</v>
      </c>
      <c r="X4" s="288" t="s">
        <v>27</v>
      </c>
      <c r="Y4" s="270" t="s">
        <v>28</v>
      </c>
      <c r="Z4" s="270" t="s">
        <v>29</v>
      </c>
      <c r="AA4" s="270" t="s">
        <v>30</v>
      </c>
      <c r="AB4" s="270" t="s">
        <v>31</v>
      </c>
      <c r="AC4" s="270" t="s">
        <v>32</v>
      </c>
      <c r="AD4" s="270" t="s">
        <v>33</v>
      </c>
      <c r="AE4" s="270" t="s">
        <v>34</v>
      </c>
      <c r="AF4" s="288" t="s">
        <v>35</v>
      </c>
      <c r="AG4" s="297" t="s">
        <v>36</v>
      </c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AW4" s="297"/>
      <c r="AX4" s="297"/>
      <c r="AY4" s="297"/>
      <c r="AZ4" s="297"/>
      <c r="BA4" s="291" t="s">
        <v>37</v>
      </c>
      <c r="BB4" s="291"/>
      <c r="BC4" s="291"/>
      <c r="BD4" s="291"/>
      <c r="BE4" s="291"/>
      <c r="BF4" s="291"/>
      <c r="BG4" s="291"/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1"/>
      <c r="BS4" s="291"/>
      <c r="BT4" s="291"/>
      <c r="BU4" s="292"/>
      <c r="BV4" s="12"/>
    </row>
    <row r="5" spans="1:75" s="16" customFormat="1" ht="42.75" hidden="1" customHeight="1" x14ac:dyDescent="0.25">
      <c r="A5" s="397"/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5"/>
      <c r="M5" s="393"/>
      <c r="N5" s="393"/>
      <c r="O5" s="393"/>
      <c r="P5" s="393"/>
      <c r="Q5" s="393"/>
      <c r="R5" s="399"/>
      <c r="S5" s="484"/>
      <c r="T5" s="399"/>
      <c r="U5" s="399"/>
      <c r="V5" s="399"/>
      <c r="W5" s="271"/>
      <c r="X5" s="289"/>
      <c r="Y5" s="271"/>
      <c r="Z5" s="271"/>
      <c r="AA5" s="271"/>
      <c r="AB5" s="271"/>
      <c r="AC5" s="271"/>
      <c r="AD5" s="271"/>
      <c r="AE5" s="271"/>
      <c r="AF5" s="289"/>
      <c r="AG5" s="293" t="s">
        <v>38</v>
      </c>
      <c r="AH5" s="293"/>
      <c r="AI5" s="293"/>
      <c r="AJ5" s="293" t="s">
        <v>39</v>
      </c>
      <c r="AK5" s="293"/>
      <c r="AL5" s="293" t="s">
        <v>40</v>
      </c>
      <c r="AM5" s="293"/>
      <c r="AN5" s="293"/>
      <c r="AO5" s="293"/>
      <c r="AP5" s="293"/>
      <c r="AQ5" s="293"/>
      <c r="AR5" s="293"/>
      <c r="AS5" s="293"/>
      <c r="AT5" s="293"/>
      <c r="AU5" s="293"/>
      <c r="AV5" s="110" t="s">
        <v>41</v>
      </c>
      <c r="AW5" s="293" t="s">
        <v>42</v>
      </c>
      <c r="AX5" s="293"/>
      <c r="AY5" s="110" t="s">
        <v>43</v>
      </c>
      <c r="AZ5" s="110" t="s">
        <v>44</v>
      </c>
      <c r="BA5" s="111" t="s">
        <v>45</v>
      </c>
      <c r="BB5" s="111" t="s">
        <v>46</v>
      </c>
      <c r="BC5" s="111" t="s">
        <v>47</v>
      </c>
      <c r="BD5" s="294" t="s">
        <v>48</v>
      </c>
      <c r="BE5" s="294"/>
      <c r="BF5" s="294"/>
      <c r="BG5" s="294"/>
      <c r="BH5" s="294"/>
      <c r="BI5" s="295" t="s">
        <v>49</v>
      </c>
      <c r="BJ5" s="295" t="s">
        <v>50</v>
      </c>
      <c r="BK5" s="295" t="s">
        <v>51</v>
      </c>
      <c r="BL5" s="295" t="s">
        <v>52</v>
      </c>
      <c r="BM5" s="295" t="s">
        <v>53</v>
      </c>
      <c r="BN5" s="295" t="s">
        <v>54</v>
      </c>
      <c r="BO5" s="295" t="s">
        <v>55</v>
      </c>
      <c r="BP5" s="295" t="s">
        <v>56</v>
      </c>
      <c r="BQ5" s="295" t="s">
        <v>57</v>
      </c>
      <c r="BR5" s="295" t="s">
        <v>58</v>
      </c>
      <c r="BS5" s="295" t="s">
        <v>59</v>
      </c>
      <c r="BT5" s="295" t="s">
        <v>60</v>
      </c>
      <c r="BU5" s="298" t="s">
        <v>61</v>
      </c>
    </row>
    <row r="6" spans="1:75" s="16" customFormat="1" ht="26.25" customHeight="1" x14ac:dyDescent="0.25">
      <c r="A6" s="397"/>
      <c r="B6" s="393"/>
      <c r="C6" s="393"/>
      <c r="D6" s="393"/>
      <c r="E6" s="393"/>
      <c r="F6" s="393"/>
      <c r="G6" s="394"/>
      <c r="H6" s="394"/>
      <c r="I6" s="394"/>
      <c r="J6" s="394"/>
      <c r="K6" s="394"/>
      <c r="L6" s="395"/>
      <c r="M6" s="394"/>
      <c r="N6" s="394"/>
      <c r="O6" s="394"/>
      <c r="P6" s="394"/>
      <c r="Q6" s="394"/>
      <c r="R6" s="400"/>
      <c r="S6" s="485"/>
      <c r="T6" s="400"/>
      <c r="U6" s="400"/>
      <c r="V6" s="400"/>
      <c r="W6" s="272"/>
      <c r="X6" s="290"/>
      <c r="Y6" s="272"/>
      <c r="Z6" s="272"/>
      <c r="AA6" s="272"/>
      <c r="AB6" s="272"/>
      <c r="AC6" s="272"/>
      <c r="AD6" s="272"/>
      <c r="AE6" s="272"/>
      <c r="AF6" s="290"/>
      <c r="AG6" s="17" t="s">
        <v>62</v>
      </c>
      <c r="AH6" s="17" t="s">
        <v>63</v>
      </c>
      <c r="AI6" s="17" t="s">
        <v>64</v>
      </c>
      <c r="AJ6" s="17" t="s">
        <v>65</v>
      </c>
      <c r="AK6" s="17" t="s">
        <v>64</v>
      </c>
      <c r="AL6" s="17" t="s">
        <v>63</v>
      </c>
      <c r="AM6" s="17" t="s">
        <v>66</v>
      </c>
      <c r="AN6" s="17" t="s">
        <v>67</v>
      </c>
      <c r="AO6" s="17" t="s">
        <v>68</v>
      </c>
      <c r="AP6" s="17" t="s">
        <v>69</v>
      </c>
      <c r="AQ6" s="17" t="s">
        <v>70</v>
      </c>
      <c r="AR6" s="17" t="s">
        <v>71</v>
      </c>
      <c r="AS6" s="17" t="s">
        <v>72</v>
      </c>
      <c r="AT6" s="17" t="s">
        <v>73</v>
      </c>
      <c r="AU6" s="17" t="s">
        <v>74</v>
      </c>
      <c r="AV6" s="17" t="s">
        <v>75</v>
      </c>
      <c r="AW6" s="17" t="s">
        <v>76</v>
      </c>
      <c r="AX6" s="17" t="s">
        <v>74</v>
      </c>
      <c r="AY6" s="17" t="s">
        <v>77</v>
      </c>
      <c r="AZ6" s="17" t="s">
        <v>78</v>
      </c>
      <c r="BA6" s="112" t="s">
        <v>79</v>
      </c>
      <c r="BB6" s="112" t="s">
        <v>80</v>
      </c>
      <c r="BC6" s="112" t="s">
        <v>81</v>
      </c>
      <c r="BD6" s="112" t="s">
        <v>82</v>
      </c>
      <c r="BE6" s="112" t="s">
        <v>83</v>
      </c>
      <c r="BF6" s="112" t="s">
        <v>84</v>
      </c>
      <c r="BG6" s="112" t="s">
        <v>85</v>
      </c>
      <c r="BH6" s="112" t="s">
        <v>86</v>
      </c>
      <c r="BI6" s="296"/>
      <c r="BJ6" s="296"/>
      <c r="BK6" s="296"/>
      <c r="BL6" s="296"/>
      <c r="BM6" s="296"/>
      <c r="BN6" s="296"/>
      <c r="BO6" s="296"/>
      <c r="BP6" s="296"/>
      <c r="BQ6" s="296"/>
      <c r="BR6" s="296"/>
      <c r="BS6" s="296"/>
      <c r="BT6" s="296"/>
      <c r="BU6" s="299"/>
    </row>
    <row r="7" spans="1:75" s="23" customFormat="1" ht="15" hidden="1" customHeight="1" x14ac:dyDescent="0.25">
      <c r="A7" s="300" t="s">
        <v>505</v>
      </c>
      <c r="B7" s="303">
        <v>0.3</v>
      </c>
      <c r="C7" s="355">
        <f>+D7*30%</f>
        <v>3.5999999999999997E-2</v>
      </c>
      <c r="D7" s="306">
        <v>0.12</v>
      </c>
      <c r="E7" s="306" t="s">
        <v>88</v>
      </c>
      <c r="F7" s="309">
        <v>1</v>
      </c>
      <c r="G7" s="309">
        <v>0.25</v>
      </c>
      <c r="H7" s="358" t="s">
        <v>89</v>
      </c>
      <c r="I7" s="314" t="s">
        <v>0</v>
      </c>
      <c r="J7" s="314" t="s">
        <v>495</v>
      </c>
      <c r="K7" s="314" t="s">
        <v>91</v>
      </c>
      <c r="L7" s="314" t="s">
        <v>92</v>
      </c>
      <c r="M7" s="314" t="s">
        <v>93</v>
      </c>
      <c r="N7" s="314" t="s">
        <v>94</v>
      </c>
      <c r="O7" s="314" t="s">
        <v>95</v>
      </c>
      <c r="P7" s="314">
        <v>400</v>
      </c>
      <c r="Q7" s="314">
        <v>400</v>
      </c>
      <c r="R7" s="314">
        <v>10</v>
      </c>
      <c r="S7" s="480">
        <v>10</v>
      </c>
      <c r="T7" s="314">
        <v>50</v>
      </c>
      <c r="U7" s="314">
        <v>90</v>
      </c>
      <c r="V7" s="314">
        <v>400</v>
      </c>
      <c r="W7" s="314">
        <v>400</v>
      </c>
      <c r="X7" s="315">
        <v>0</v>
      </c>
      <c r="Y7" s="114" t="s">
        <v>96</v>
      </c>
      <c r="Z7" s="115">
        <v>0</v>
      </c>
      <c r="AA7" s="114">
        <v>15</v>
      </c>
      <c r="AB7" s="114" t="s">
        <v>97</v>
      </c>
      <c r="AC7" s="21">
        <v>43831</v>
      </c>
      <c r="AD7" s="21">
        <v>44196</v>
      </c>
      <c r="AE7" s="114" t="s">
        <v>98</v>
      </c>
      <c r="AF7" s="114" t="s">
        <v>99</v>
      </c>
      <c r="AG7" s="114" t="s">
        <v>100</v>
      </c>
      <c r="AH7" s="114"/>
      <c r="AI7" s="114" t="s">
        <v>100</v>
      </c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 t="s">
        <v>100</v>
      </c>
      <c r="AX7" s="114"/>
      <c r="AY7" s="114" t="s">
        <v>100</v>
      </c>
      <c r="AZ7" s="114"/>
      <c r="BA7" s="114" t="s">
        <v>100</v>
      </c>
      <c r="BB7" s="114" t="s">
        <v>100</v>
      </c>
      <c r="BC7" s="114" t="s">
        <v>100</v>
      </c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22"/>
    </row>
    <row r="8" spans="1:75" s="23" customFormat="1" ht="17.25" hidden="1" customHeight="1" x14ac:dyDescent="0.25">
      <c r="A8" s="301"/>
      <c r="B8" s="304"/>
      <c r="C8" s="356"/>
      <c r="D8" s="307"/>
      <c r="E8" s="307"/>
      <c r="F8" s="310"/>
      <c r="G8" s="312"/>
      <c r="H8" s="312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480"/>
      <c r="T8" s="314"/>
      <c r="U8" s="314"/>
      <c r="V8" s="314"/>
      <c r="W8" s="314"/>
      <c r="X8" s="315"/>
      <c r="Y8" s="114" t="s">
        <v>101</v>
      </c>
      <c r="Z8" s="115">
        <v>0</v>
      </c>
      <c r="AA8" s="114">
        <v>25</v>
      </c>
      <c r="AB8" s="114" t="s">
        <v>102</v>
      </c>
      <c r="AC8" s="21">
        <v>43831</v>
      </c>
      <c r="AD8" s="21">
        <v>44196</v>
      </c>
      <c r="AE8" s="114" t="s">
        <v>103</v>
      </c>
      <c r="AF8" s="114" t="s">
        <v>99</v>
      </c>
      <c r="AG8" s="114" t="s">
        <v>100</v>
      </c>
      <c r="AH8" s="114"/>
      <c r="AI8" s="114" t="s">
        <v>100</v>
      </c>
      <c r="AJ8" s="114"/>
      <c r="AK8" s="114"/>
      <c r="AL8" s="114"/>
      <c r="AM8" s="114"/>
      <c r="AN8" s="114"/>
      <c r="AO8" s="114"/>
      <c r="AP8" s="114"/>
      <c r="AQ8" s="114"/>
      <c r="AR8" s="114" t="s">
        <v>100</v>
      </c>
      <c r="AS8" s="114" t="s">
        <v>100</v>
      </c>
      <c r="AT8" s="114"/>
      <c r="AU8" s="114" t="s">
        <v>100</v>
      </c>
      <c r="AV8" s="114"/>
      <c r="AW8" s="114" t="s">
        <v>100</v>
      </c>
      <c r="AX8" s="114" t="s">
        <v>100</v>
      </c>
      <c r="AY8" s="114" t="s">
        <v>100</v>
      </c>
      <c r="AZ8" s="114"/>
      <c r="BA8" s="114" t="s">
        <v>100</v>
      </c>
      <c r="BB8" s="114" t="s">
        <v>100</v>
      </c>
      <c r="BC8" s="114" t="s">
        <v>100</v>
      </c>
      <c r="BD8" s="114" t="s">
        <v>100</v>
      </c>
      <c r="BE8" s="114"/>
      <c r="BF8" s="114"/>
      <c r="BG8" s="114"/>
      <c r="BH8" s="114" t="s">
        <v>100</v>
      </c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22"/>
    </row>
    <row r="9" spans="1:75" s="23" customFormat="1" ht="23.25" hidden="1" customHeight="1" x14ac:dyDescent="0.25">
      <c r="A9" s="301"/>
      <c r="B9" s="304"/>
      <c r="C9" s="356"/>
      <c r="D9" s="307"/>
      <c r="E9" s="307"/>
      <c r="F9" s="310"/>
      <c r="G9" s="312"/>
      <c r="H9" s="312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480"/>
      <c r="T9" s="314"/>
      <c r="U9" s="314"/>
      <c r="V9" s="314"/>
      <c r="W9" s="314"/>
      <c r="X9" s="315"/>
      <c r="Y9" s="114" t="s">
        <v>104</v>
      </c>
      <c r="Z9" s="115">
        <v>0</v>
      </c>
      <c r="AA9" s="114">
        <v>30</v>
      </c>
      <c r="AB9" s="114" t="s">
        <v>105</v>
      </c>
      <c r="AC9" s="21">
        <v>43831</v>
      </c>
      <c r="AD9" s="21">
        <v>44196</v>
      </c>
      <c r="AE9" s="114" t="s">
        <v>103</v>
      </c>
      <c r="AF9" s="114" t="s">
        <v>99</v>
      </c>
      <c r="AG9" s="114" t="s">
        <v>100</v>
      </c>
      <c r="AH9" s="114"/>
      <c r="AI9" s="114" t="s">
        <v>100</v>
      </c>
      <c r="AJ9" s="114"/>
      <c r="AK9" s="114"/>
      <c r="AL9" s="114"/>
      <c r="AM9" s="114" t="s">
        <v>100</v>
      </c>
      <c r="AN9" s="114"/>
      <c r="AO9" s="114"/>
      <c r="AP9" s="114"/>
      <c r="AQ9" s="114"/>
      <c r="AR9" s="114" t="s">
        <v>100</v>
      </c>
      <c r="AS9" s="114" t="s">
        <v>100</v>
      </c>
      <c r="AT9" s="114"/>
      <c r="AU9" s="114" t="s">
        <v>100</v>
      </c>
      <c r="AV9" s="114"/>
      <c r="AW9" s="114" t="s">
        <v>100</v>
      </c>
      <c r="AX9" s="114" t="s">
        <v>100</v>
      </c>
      <c r="AY9" s="114" t="s">
        <v>100</v>
      </c>
      <c r="AZ9" s="114"/>
      <c r="BA9" s="114" t="s">
        <v>100</v>
      </c>
      <c r="BB9" s="114" t="s">
        <v>100</v>
      </c>
      <c r="BC9" s="114" t="s">
        <v>100</v>
      </c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22"/>
    </row>
    <row r="10" spans="1:75" s="23" customFormat="1" ht="1.5" hidden="1" customHeight="1" x14ac:dyDescent="0.25">
      <c r="A10" s="301"/>
      <c r="B10" s="304"/>
      <c r="C10" s="357"/>
      <c r="D10" s="308"/>
      <c r="E10" s="307"/>
      <c r="F10" s="310"/>
      <c r="G10" s="312"/>
      <c r="H10" s="312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480"/>
      <c r="T10" s="314"/>
      <c r="U10" s="314"/>
      <c r="V10" s="314"/>
      <c r="W10" s="314"/>
      <c r="X10" s="315"/>
      <c r="Y10" s="114" t="s">
        <v>106</v>
      </c>
      <c r="Z10" s="115">
        <v>0</v>
      </c>
      <c r="AA10" s="114">
        <v>30</v>
      </c>
      <c r="AB10" s="114" t="s">
        <v>107</v>
      </c>
      <c r="AC10" s="21">
        <v>44013</v>
      </c>
      <c r="AD10" s="21">
        <v>44196</v>
      </c>
      <c r="AE10" s="114" t="s">
        <v>108</v>
      </c>
      <c r="AF10" s="114" t="s">
        <v>99</v>
      </c>
      <c r="AG10" s="114" t="s">
        <v>100</v>
      </c>
      <c r="AH10" s="114"/>
      <c r="AI10" s="114" t="s">
        <v>100</v>
      </c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 t="s">
        <v>100</v>
      </c>
      <c r="AX10" s="114"/>
      <c r="AY10" s="114"/>
      <c r="AZ10" s="114"/>
      <c r="BA10" s="114" t="s">
        <v>100</v>
      </c>
      <c r="BB10" s="114" t="s">
        <v>100</v>
      </c>
      <c r="BC10" s="114" t="s">
        <v>100</v>
      </c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22"/>
    </row>
    <row r="11" spans="1:75" s="23" customFormat="1" ht="42.75" hidden="1" customHeight="1" x14ac:dyDescent="0.25">
      <c r="A11" s="301"/>
      <c r="B11" s="304"/>
      <c r="C11" s="355">
        <f>+D11*30%</f>
        <v>0.03</v>
      </c>
      <c r="D11" s="316">
        <v>0.1</v>
      </c>
      <c r="E11" s="316" t="s">
        <v>109</v>
      </c>
      <c r="F11" s="310"/>
      <c r="G11" s="312"/>
      <c r="H11" s="312"/>
      <c r="I11" s="314" t="s">
        <v>110</v>
      </c>
      <c r="J11" s="314" t="s">
        <v>496</v>
      </c>
      <c r="K11" s="314" t="s">
        <v>112</v>
      </c>
      <c r="L11" s="314" t="s">
        <v>113</v>
      </c>
      <c r="M11" s="314" t="s">
        <v>114</v>
      </c>
      <c r="N11" s="314" t="s">
        <v>115</v>
      </c>
      <c r="O11" s="314" t="s">
        <v>116</v>
      </c>
      <c r="P11" s="321">
        <v>0.65</v>
      </c>
      <c r="Q11" s="321">
        <v>1</v>
      </c>
      <c r="R11" s="321">
        <v>0.06</v>
      </c>
      <c r="S11" s="481">
        <v>0.06</v>
      </c>
      <c r="T11" s="321">
        <v>0.2</v>
      </c>
      <c r="U11" s="321">
        <v>0.7</v>
      </c>
      <c r="V11" s="321">
        <v>1</v>
      </c>
      <c r="W11" s="321">
        <v>1</v>
      </c>
      <c r="X11" s="315">
        <v>31109000000</v>
      </c>
      <c r="Y11" s="114" t="s">
        <v>117</v>
      </c>
      <c r="Z11" s="115">
        <v>0</v>
      </c>
      <c r="AA11" s="116">
        <v>0.05</v>
      </c>
      <c r="AB11" s="114" t="s">
        <v>118</v>
      </c>
      <c r="AC11" s="21">
        <v>43891</v>
      </c>
      <c r="AD11" s="21">
        <v>44043</v>
      </c>
      <c r="AE11" s="114" t="s">
        <v>119</v>
      </c>
      <c r="AF11" s="114" t="s">
        <v>120</v>
      </c>
      <c r="AG11" s="114"/>
      <c r="AH11" s="114"/>
      <c r="AI11" s="114"/>
      <c r="AJ11" s="114"/>
      <c r="AK11" s="114"/>
      <c r="AL11" s="114"/>
      <c r="AM11" s="114" t="s">
        <v>100</v>
      </c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114"/>
      <c r="BM11" s="25"/>
      <c r="BN11" s="25"/>
      <c r="BO11" s="25"/>
      <c r="BP11" s="25"/>
      <c r="BQ11" s="25"/>
      <c r="BR11" s="25"/>
      <c r="BS11" s="25"/>
      <c r="BT11" s="25"/>
      <c r="BU11" s="25"/>
      <c r="BV11" s="114"/>
      <c r="BW11" s="22"/>
    </row>
    <row r="12" spans="1:75" s="23" customFormat="1" ht="30" hidden="1" customHeight="1" x14ac:dyDescent="0.25">
      <c r="A12" s="301"/>
      <c r="B12" s="304"/>
      <c r="C12" s="356"/>
      <c r="D12" s="316"/>
      <c r="E12" s="316"/>
      <c r="F12" s="310"/>
      <c r="G12" s="312"/>
      <c r="H12" s="312"/>
      <c r="I12" s="314"/>
      <c r="J12" s="314"/>
      <c r="K12" s="314"/>
      <c r="L12" s="314"/>
      <c r="M12" s="314"/>
      <c r="N12" s="314"/>
      <c r="O12" s="314"/>
      <c r="P12" s="321"/>
      <c r="Q12" s="321"/>
      <c r="R12" s="321"/>
      <c r="S12" s="481"/>
      <c r="T12" s="321"/>
      <c r="U12" s="321"/>
      <c r="V12" s="321"/>
      <c r="W12" s="321"/>
      <c r="X12" s="315"/>
      <c r="Y12" s="114" t="s">
        <v>121</v>
      </c>
      <c r="Z12" s="115">
        <v>0</v>
      </c>
      <c r="AA12" s="116">
        <v>0.3</v>
      </c>
      <c r="AB12" s="114" t="s">
        <v>122</v>
      </c>
      <c r="AC12" s="21">
        <v>43831</v>
      </c>
      <c r="AD12" s="21">
        <v>44135</v>
      </c>
      <c r="AE12" s="114" t="s">
        <v>123</v>
      </c>
      <c r="AF12" s="114" t="s">
        <v>124</v>
      </c>
      <c r="AG12" s="114" t="s">
        <v>100</v>
      </c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 t="s">
        <v>100</v>
      </c>
      <c r="AV12" s="114"/>
      <c r="AW12" s="114"/>
      <c r="AX12" s="114" t="s">
        <v>100</v>
      </c>
      <c r="AY12" s="114"/>
      <c r="AZ12" s="114" t="s">
        <v>100</v>
      </c>
      <c r="BA12" s="25"/>
      <c r="BB12" s="25"/>
      <c r="BC12" s="25"/>
      <c r="BD12" s="25"/>
      <c r="BE12" s="25"/>
      <c r="BF12" s="25"/>
      <c r="BG12" s="25"/>
      <c r="BH12" s="114" t="s">
        <v>100</v>
      </c>
      <c r="BI12" s="25"/>
      <c r="BJ12" s="25"/>
      <c r="BK12" s="25"/>
      <c r="BL12" s="114" t="s">
        <v>100</v>
      </c>
      <c r="BM12" s="25"/>
      <c r="BN12" s="25"/>
      <c r="BO12" s="25"/>
      <c r="BP12" s="25"/>
      <c r="BQ12" s="25"/>
      <c r="BR12" s="25"/>
      <c r="BS12" s="25"/>
      <c r="BT12" s="25"/>
      <c r="BU12" s="25"/>
      <c r="BV12" s="114"/>
      <c r="BW12" s="22"/>
    </row>
    <row r="13" spans="1:75" s="23" customFormat="1" ht="42.75" hidden="1" customHeight="1" x14ac:dyDescent="0.25">
      <c r="A13" s="301"/>
      <c r="B13" s="304"/>
      <c r="C13" s="356"/>
      <c r="D13" s="316"/>
      <c r="E13" s="316"/>
      <c r="F13" s="310"/>
      <c r="G13" s="312"/>
      <c r="H13" s="312"/>
      <c r="I13" s="314"/>
      <c r="J13" s="314"/>
      <c r="K13" s="314"/>
      <c r="L13" s="314"/>
      <c r="M13" s="314"/>
      <c r="N13" s="314"/>
      <c r="O13" s="314"/>
      <c r="P13" s="321"/>
      <c r="Q13" s="321"/>
      <c r="R13" s="321"/>
      <c r="S13" s="481"/>
      <c r="T13" s="321"/>
      <c r="U13" s="321"/>
      <c r="V13" s="321"/>
      <c r="W13" s="321"/>
      <c r="X13" s="315"/>
      <c r="Y13" s="114" t="s">
        <v>125</v>
      </c>
      <c r="Z13" s="115">
        <v>0</v>
      </c>
      <c r="AA13" s="116">
        <v>0.6</v>
      </c>
      <c r="AB13" s="114" t="s">
        <v>126</v>
      </c>
      <c r="AC13" s="21">
        <v>43831</v>
      </c>
      <c r="AD13" s="21">
        <v>44176</v>
      </c>
      <c r="AE13" s="114" t="s">
        <v>119</v>
      </c>
      <c r="AF13" s="114" t="s">
        <v>127</v>
      </c>
      <c r="AG13" s="114" t="s">
        <v>100</v>
      </c>
      <c r="AH13" s="114" t="s">
        <v>100</v>
      </c>
      <c r="AI13" s="114"/>
      <c r="AJ13" s="114"/>
      <c r="AK13" s="114"/>
      <c r="AL13" s="114" t="s">
        <v>100</v>
      </c>
      <c r="AM13" s="114"/>
      <c r="AN13" s="114"/>
      <c r="AO13" s="114"/>
      <c r="AP13" s="114"/>
      <c r="AQ13" s="114"/>
      <c r="AR13" s="114"/>
      <c r="AS13" s="114"/>
      <c r="AT13" s="114"/>
      <c r="AU13" s="114" t="s">
        <v>100</v>
      </c>
      <c r="AV13" s="114"/>
      <c r="AW13" s="114" t="s">
        <v>100</v>
      </c>
      <c r="AX13" s="114" t="s">
        <v>100</v>
      </c>
      <c r="AY13" s="114"/>
      <c r="AZ13" s="114" t="s">
        <v>100</v>
      </c>
      <c r="BA13" s="25"/>
      <c r="BB13" s="114" t="s">
        <v>100</v>
      </c>
      <c r="BC13" s="25"/>
      <c r="BD13" s="25"/>
      <c r="BE13" s="25"/>
      <c r="BF13" s="114"/>
      <c r="BG13" s="114"/>
      <c r="BH13" s="114" t="s">
        <v>100</v>
      </c>
      <c r="BI13" s="114"/>
      <c r="BJ13" s="114"/>
      <c r="BK13" s="114"/>
      <c r="BL13" s="114" t="s">
        <v>100</v>
      </c>
      <c r="BM13" s="114"/>
      <c r="BN13" s="25"/>
      <c r="BO13" s="25"/>
      <c r="BP13" s="25"/>
      <c r="BQ13" s="25"/>
      <c r="BR13" s="25"/>
      <c r="BS13" s="25"/>
      <c r="BT13" s="25"/>
      <c r="BU13" s="25"/>
      <c r="BV13" s="114"/>
      <c r="BW13" s="22"/>
    </row>
    <row r="14" spans="1:75" s="23" customFormat="1" ht="6" hidden="1" customHeight="1" x14ac:dyDescent="0.25">
      <c r="A14" s="301"/>
      <c r="B14" s="304"/>
      <c r="C14" s="357"/>
      <c r="D14" s="316"/>
      <c r="E14" s="316"/>
      <c r="F14" s="310"/>
      <c r="G14" s="312"/>
      <c r="H14" s="359"/>
      <c r="I14" s="314"/>
      <c r="J14" s="314"/>
      <c r="K14" s="314"/>
      <c r="L14" s="314"/>
      <c r="M14" s="314"/>
      <c r="N14" s="314"/>
      <c r="O14" s="314"/>
      <c r="P14" s="321"/>
      <c r="Q14" s="321"/>
      <c r="R14" s="321"/>
      <c r="S14" s="481"/>
      <c r="T14" s="321"/>
      <c r="U14" s="321"/>
      <c r="V14" s="321"/>
      <c r="W14" s="321"/>
      <c r="X14" s="315"/>
      <c r="Y14" s="114" t="s">
        <v>128</v>
      </c>
      <c r="Z14" s="115">
        <v>0</v>
      </c>
      <c r="AA14" s="116">
        <v>0.05</v>
      </c>
      <c r="AB14" s="114" t="s">
        <v>129</v>
      </c>
      <c r="AC14" s="21">
        <v>43831</v>
      </c>
      <c r="AD14" s="21">
        <v>44196</v>
      </c>
      <c r="AE14" s="114" t="s">
        <v>119</v>
      </c>
      <c r="AF14" s="114" t="s">
        <v>130</v>
      </c>
      <c r="AG14" s="114"/>
      <c r="AH14" s="114" t="s">
        <v>100</v>
      </c>
      <c r="AI14" s="114" t="s">
        <v>100</v>
      </c>
      <c r="AJ14" s="114"/>
      <c r="AK14" s="114" t="s">
        <v>100</v>
      </c>
      <c r="AL14" s="114" t="s">
        <v>100</v>
      </c>
      <c r="AM14" s="114"/>
      <c r="AN14" s="114"/>
      <c r="AO14" s="114"/>
      <c r="AP14" s="114"/>
      <c r="AQ14" s="114"/>
      <c r="AR14" s="114"/>
      <c r="AS14" s="114"/>
      <c r="AT14" s="114"/>
      <c r="AU14" s="114" t="s">
        <v>100</v>
      </c>
      <c r="AV14" s="114" t="s">
        <v>100</v>
      </c>
      <c r="AW14" s="114"/>
      <c r="AX14" s="114" t="s">
        <v>100</v>
      </c>
      <c r="AY14" s="114"/>
      <c r="AZ14" s="114"/>
      <c r="BA14" s="25"/>
      <c r="BB14" s="25"/>
      <c r="BC14" s="25"/>
      <c r="BD14" s="25"/>
      <c r="BE14" s="25"/>
      <c r="BF14" s="114" t="s">
        <v>100</v>
      </c>
      <c r="BG14" s="25"/>
      <c r="BH14" s="114" t="s">
        <v>100</v>
      </c>
      <c r="BI14" s="25"/>
      <c r="BJ14" s="25"/>
      <c r="BK14" s="25"/>
      <c r="BL14" s="114"/>
      <c r="BM14" s="25"/>
      <c r="BN14" s="25"/>
      <c r="BO14" s="25"/>
      <c r="BP14" s="25"/>
      <c r="BQ14" s="25"/>
      <c r="BR14" s="25"/>
      <c r="BS14" s="25"/>
      <c r="BT14" s="25"/>
      <c r="BU14" s="25"/>
      <c r="BV14" s="114"/>
      <c r="BW14" s="22"/>
    </row>
    <row r="15" spans="1:75" s="23" customFormat="1" ht="56.25" hidden="1" customHeight="1" x14ac:dyDescent="0.25">
      <c r="A15" s="301"/>
      <c r="B15" s="304"/>
      <c r="C15" s="327">
        <f>+D15*30%</f>
        <v>0.03</v>
      </c>
      <c r="D15" s="316">
        <v>0.1</v>
      </c>
      <c r="E15" s="316" t="s">
        <v>131</v>
      </c>
      <c r="F15" s="310"/>
      <c r="G15" s="312"/>
      <c r="H15" s="358" t="s">
        <v>132</v>
      </c>
      <c r="I15" s="314" t="s">
        <v>133</v>
      </c>
      <c r="J15" s="314" t="s">
        <v>501</v>
      </c>
      <c r="K15" s="314" t="s">
        <v>135</v>
      </c>
      <c r="L15" s="314" t="s">
        <v>136</v>
      </c>
      <c r="M15" s="314" t="s">
        <v>506</v>
      </c>
      <c r="N15" s="314" t="s">
        <v>138</v>
      </c>
      <c r="O15" s="314" t="s">
        <v>138</v>
      </c>
      <c r="P15" s="314">
        <v>0</v>
      </c>
      <c r="Q15" s="314">
        <v>1</v>
      </c>
      <c r="R15" s="314">
        <v>0</v>
      </c>
      <c r="S15" s="480">
        <v>0</v>
      </c>
      <c r="T15" s="314">
        <v>0</v>
      </c>
      <c r="U15" s="314">
        <v>1</v>
      </c>
      <c r="V15" s="314">
        <v>1</v>
      </c>
      <c r="W15" s="314">
        <v>1</v>
      </c>
      <c r="X15" s="315">
        <v>0</v>
      </c>
      <c r="Y15" s="114" t="s">
        <v>139</v>
      </c>
      <c r="Z15" s="115">
        <v>0</v>
      </c>
      <c r="AA15" s="116">
        <v>0.7</v>
      </c>
      <c r="AB15" s="114" t="s">
        <v>140</v>
      </c>
      <c r="AC15" s="21">
        <v>43831</v>
      </c>
      <c r="AD15" s="21">
        <v>44104</v>
      </c>
      <c r="AE15" s="114" t="s">
        <v>487</v>
      </c>
      <c r="AF15" s="114" t="s">
        <v>142</v>
      </c>
      <c r="AG15" s="114" t="s">
        <v>143</v>
      </c>
      <c r="AH15" s="114"/>
      <c r="AI15" s="114"/>
      <c r="AJ15" s="114" t="s">
        <v>143</v>
      </c>
      <c r="AK15" s="114" t="s">
        <v>143</v>
      </c>
      <c r="AL15" s="114"/>
      <c r="AM15" s="114" t="s">
        <v>143</v>
      </c>
      <c r="AN15" s="114" t="s">
        <v>143</v>
      </c>
      <c r="AO15" s="114"/>
      <c r="AP15" s="114"/>
      <c r="AQ15" s="114"/>
      <c r="AR15" s="114" t="s">
        <v>143</v>
      </c>
      <c r="AS15" s="114" t="s">
        <v>143</v>
      </c>
      <c r="AT15" s="114" t="s">
        <v>143</v>
      </c>
      <c r="AU15" s="114" t="s">
        <v>143</v>
      </c>
      <c r="AV15" s="114"/>
      <c r="AW15" s="114" t="s">
        <v>143</v>
      </c>
      <c r="AX15" s="114"/>
      <c r="AY15" s="114" t="s">
        <v>143</v>
      </c>
      <c r="AZ15" s="114"/>
      <c r="BA15" s="26" t="s">
        <v>143</v>
      </c>
      <c r="BB15" s="26"/>
      <c r="BC15" s="26" t="s">
        <v>143</v>
      </c>
      <c r="BD15" s="26"/>
      <c r="BE15" s="26"/>
      <c r="BF15" s="26"/>
      <c r="BG15" s="26" t="s">
        <v>143</v>
      </c>
      <c r="BH15" s="26" t="s">
        <v>143</v>
      </c>
      <c r="BI15" s="26" t="s">
        <v>143</v>
      </c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114"/>
      <c r="BW15" s="22"/>
    </row>
    <row r="16" spans="1:75" s="23" customFormat="1" ht="43.5" hidden="1" customHeight="1" x14ac:dyDescent="0.25">
      <c r="A16" s="301"/>
      <c r="B16" s="304"/>
      <c r="C16" s="327"/>
      <c r="D16" s="316"/>
      <c r="E16" s="316"/>
      <c r="F16" s="310"/>
      <c r="G16" s="312"/>
      <c r="H16" s="312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480"/>
      <c r="T16" s="314"/>
      <c r="U16" s="314"/>
      <c r="V16" s="314"/>
      <c r="W16" s="314"/>
      <c r="X16" s="315"/>
      <c r="Y16" s="114" t="s">
        <v>144</v>
      </c>
      <c r="Z16" s="115">
        <v>0</v>
      </c>
      <c r="AA16" s="116">
        <v>0.3</v>
      </c>
      <c r="AB16" s="114" t="s">
        <v>145</v>
      </c>
      <c r="AC16" s="21">
        <v>44105</v>
      </c>
      <c r="AD16" s="21">
        <v>44196</v>
      </c>
      <c r="AE16" s="114" t="s">
        <v>487</v>
      </c>
      <c r="AF16" s="114" t="s">
        <v>142</v>
      </c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22"/>
    </row>
    <row r="17" spans="1:75" s="23" customFormat="1" ht="42.75" hidden="1" customHeight="1" x14ac:dyDescent="0.25">
      <c r="A17" s="301"/>
      <c r="B17" s="304"/>
      <c r="C17" s="355">
        <f>+D17*30%</f>
        <v>0.03</v>
      </c>
      <c r="D17" s="306">
        <v>0.1</v>
      </c>
      <c r="E17" s="316" t="s">
        <v>146</v>
      </c>
      <c r="F17" s="310"/>
      <c r="G17" s="312"/>
      <c r="H17" s="312"/>
      <c r="I17" s="314" t="s">
        <v>147</v>
      </c>
      <c r="J17" s="314" t="s">
        <v>495</v>
      </c>
      <c r="K17" s="314" t="s">
        <v>148</v>
      </c>
      <c r="L17" s="314" t="s">
        <v>92</v>
      </c>
      <c r="M17" s="314" t="s">
        <v>149</v>
      </c>
      <c r="N17" s="314" t="s">
        <v>150</v>
      </c>
      <c r="O17" s="314" t="s">
        <v>138</v>
      </c>
      <c r="P17" s="314">
        <v>3</v>
      </c>
      <c r="Q17" s="314">
        <v>3</v>
      </c>
      <c r="R17" s="314">
        <v>0</v>
      </c>
      <c r="S17" s="480">
        <v>0</v>
      </c>
      <c r="T17" s="314">
        <v>0</v>
      </c>
      <c r="U17" s="314">
        <v>1</v>
      </c>
      <c r="V17" s="314">
        <v>3</v>
      </c>
      <c r="W17" s="314">
        <v>3</v>
      </c>
      <c r="X17" s="315"/>
      <c r="Y17" s="114" t="s">
        <v>151</v>
      </c>
      <c r="Z17" s="115">
        <v>0</v>
      </c>
      <c r="AA17" s="114">
        <v>40</v>
      </c>
      <c r="AB17" s="114" t="s">
        <v>152</v>
      </c>
      <c r="AC17" s="21">
        <v>44105</v>
      </c>
      <c r="AD17" s="21">
        <v>44196</v>
      </c>
      <c r="AE17" s="114" t="s">
        <v>108</v>
      </c>
      <c r="AF17" s="114" t="s">
        <v>99</v>
      </c>
      <c r="AG17" s="114" t="s">
        <v>100</v>
      </c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26"/>
      <c r="BB17" s="26"/>
      <c r="BC17" s="26" t="s">
        <v>100</v>
      </c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114"/>
      <c r="BW17" s="22"/>
    </row>
    <row r="18" spans="1:75" s="23" customFormat="1" ht="6.75" hidden="1" customHeight="1" x14ac:dyDescent="0.25">
      <c r="A18" s="301"/>
      <c r="B18" s="304"/>
      <c r="C18" s="356"/>
      <c r="D18" s="307"/>
      <c r="E18" s="316"/>
      <c r="F18" s="310"/>
      <c r="G18" s="312"/>
      <c r="H18" s="312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480"/>
      <c r="T18" s="314"/>
      <c r="U18" s="314"/>
      <c r="V18" s="314"/>
      <c r="W18" s="314"/>
      <c r="X18" s="315"/>
      <c r="Y18" s="114" t="s">
        <v>153</v>
      </c>
      <c r="Z18" s="115">
        <v>0</v>
      </c>
      <c r="AA18" s="114">
        <v>20</v>
      </c>
      <c r="AB18" s="114" t="s">
        <v>154</v>
      </c>
      <c r="AC18" s="21">
        <v>43831</v>
      </c>
      <c r="AD18" s="21">
        <v>44196</v>
      </c>
      <c r="AE18" s="114" t="s">
        <v>155</v>
      </c>
      <c r="AF18" s="114" t="s">
        <v>99</v>
      </c>
      <c r="AG18" s="114" t="s">
        <v>100</v>
      </c>
      <c r="AH18" s="114"/>
      <c r="AI18" s="114" t="s">
        <v>100</v>
      </c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 t="s">
        <v>100</v>
      </c>
      <c r="AX18" s="114"/>
      <c r="AY18" s="114"/>
      <c r="AZ18" s="114"/>
      <c r="BA18" s="26"/>
      <c r="BB18" s="26"/>
      <c r="BC18" s="26" t="s">
        <v>100</v>
      </c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114"/>
      <c r="BW18" s="22"/>
    </row>
    <row r="19" spans="1:75" s="23" customFormat="1" ht="42.75" hidden="1" customHeight="1" x14ac:dyDescent="0.25">
      <c r="A19" s="301"/>
      <c r="B19" s="304"/>
      <c r="C19" s="357"/>
      <c r="D19" s="308"/>
      <c r="E19" s="316"/>
      <c r="F19" s="310"/>
      <c r="G19" s="312"/>
      <c r="H19" s="359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480"/>
      <c r="T19" s="314"/>
      <c r="U19" s="314"/>
      <c r="V19" s="314"/>
      <c r="W19" s="314"/>
      <c r="X19" s="315"/>
      <c r="Y19" s="114" t="s">
        <v>156</v>
      </c>
      <c r="Z19" s="115">
        <v>0</v>
      </c>
      <c r="AA19" s="114">
        <v>40</v>
      </c>
      <c r="AB19" s="114" t="s">
        <v>157</v>
      </c>
      <c r="AC19" s="21">
        <v>43831</v>
      </c>
      <c r="AD19" s="21">
        <v>44196</v>
      </c>
      <c r="AE19" s="114" t="s">
        <v>158</v>
      </c>
      <c r="AF19" s="114" t="s">
        <v>99</v>
      </c>
      <c r="AG19" s="114" t="s">
        <v>100</v>
      </c>
      <c r="AH19" s="114"/>
      <c r="AI19" s="114" t="s">
        <v>100</v>
      </c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26" t="s">
        <v>100</v>
      </c>
      <c r="BB19" s="26" t="s">
        <v>100</v>
      </c>
      <c r="BC19" s="26" t="s">
        <v>100</v>
      </c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114"/>
      <c r="BW19" s="22"/>
    </row>
    <row r="20" spans="1:75" s="23" customFormat="1" ht="42.75" hidden="1" customHeight="1" x14ac:dyDescent="0.25">
      <c r="A20" s="301"/>
      <c r="B20" s="304"/>
      <c r="C20" s="355">
        <f>+D20*30%</f>
        <v>3.5999999999999997E-2</v>
      </c>
      <c r="D20" s="306">
        <v>0.12</v>
      </c>
      <c r="E20" s="316" t="s">
        <v>159</v>
      </c>
      <c r="F20" s="310"/>
      <c r="G20" s="312"/>
      <c r="H20" s="312" t="s">
        <v>160</v>
      </c>
      <c r="I20" s="314" t="s">
        <v>161</v>
      </c>
      <c r="J20" s="314" t="s">
        <v>496</v>
      </c>
      <c r="K20" s="314" t="s">
        <v>162</v>
      </c>
      <c r="L20" s="314" t="s">
        <v>163</v>
      </c>
      <c r="M20" s="314" t="s">
        <v>164</v>
      </c>
      <c r="N20" s="314" t="s">
        <v>165</v>
      </c>
      <c r="O20" s="314" t="s">
        <v>138</v>
      </c>
      <c r="P20" s="314">
        <v>20</v>
      </c>
      <c r="Q20" s="314">
        <v>23</v>
      </c>
      <c r="R20" s="314">
        <v>3</v>
      </c>
      <c r="S20" s="480">
        <v>3</v>
      </c>
      <c r="T20" s="314">
        <v>9</v>
      </c>
      <c r="U20" s="314">
        <v>16</v>
      </c>
      <c r="V20" s="314">
        <v>23</v>
      </c>
      <c r="W20" s="314">
        <v>23</v>
      </c>
      <c r="X20" s="315"/>
      <c r="Y20" s="114" t="s">
        <v>166</v>
      </c>
      <c r="Z20" s="115">
        <v>0</v>
      </c>
      <c r="AA20" s="116">
        <v>0.1</v>
      </c>
      <c r="AB20" s="21" t="s">
        <v>167</v>
      </c>
      <c r="AC20" s="21">
        <v>43862</v>
      </c>
      <c r="AD20" s="21">
        <v>44012</v>
      </c>
      <c r="AE20" s="114" t="s">
        <v>119</v>
      </c>
      <c r="AF20" s="114" t="s">
        <v>168</v>
      </c>
      <c r="AG20" s="114"/>
      <c r="AH20" s="114"/>
      <c r="AI20" s="114"/>
      <c r="AJ20" s="114"/>
      <c r="AK20" s="114"/>
      <c r="AL20" s="114"/>
      <c r="AM20" s="114" t="s">
        <v>143</v>
      </c>
      <c r="AN20" s="114"/>
      <c r="AO20" s="114"/>
      <c r="AP20" s="114"/>
      <c r="AQ20" s="114"/>
      <c r="AR20" s="114" t="s">
        <v>143</v>
      </c>
      <c r="AS20" s="114"/>
      <c r="AT20" s="114"/>
      <c r="AU20" s="114" t="s">
        <v>143</v>
      </c>
      <c r="AV20" s="114"/>
      <c r="AW20" s="114"/>
      <c r="AX20" s="114" t="s">
        <v>143</v>
      </c>
      <c r="AY20" s="114"/>
      <c r="AZ20" s="114"/>
      <c r="BA20" s="114"/>
      <c r="BB20" s="114"/>
      <c r="BC20" s="114" t="s">
        <v>143</v>
      </c>
      <c r="BD20" s="114"/>
      <c r="BE20" s="114"/>
      <c r="BF20" s="114"/>
      <c r="BG20" s="114" t="s">
        <v>143</v>
      </c>
      <c r="BH20" s="114" t="s">
        <v>143</v>
      </c>
      <c r="BI20" s="114"/>
      <c r="BJ20" s="114"/>
      <c r="BK20" s="114"/>
      <c r="BL20" s="114"/>
      <c r="BM20" s="114"/>
      <c r="BN20" s="114"/>
      <c r="BO20" s="114" t="s">
        <v>143</v>
      </c>
      <c r="BP20" s="114"/>
      <c r="BQ20" s="114"/>
      <c r="BR20" s="114"/>
      <c r="BS20" s="114"/>
      <c r="BT20" s="114"/>
      <c r="BU20" s="114"/>
      <c r="BV20" s="114"/>
      <c r="BW20" s="22"/>
    </row>
    <row r="21" spans="1:75" s="23" customFormat="1" ht="12.75" hidden="1" customHeight="1" x14ac:dyDescent="0.25">
      <c r="A21" s="301"/>
      <c r="B21" s="304"/>
      <c r="C21" s="356"/>
      <c r="D21" s="307"/>
      <c r="E21" s="316"/>
      <c r="F21" s="310"/>
      <c r="G21" s="312"/>
      <c r="H21" s="312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480"/>
      <c r="T21" s="314"/>
      <c r="U21" s="314"/>
      <c r="V21" s="314"/>
      <c r="W21" s="314"/>
      <c r="X21" s="315"/>
      <c r="Y21" s="114" t="s">
        <v>169</v>
      </c>
      <c r="Z21" s="115">
        <v>0</v>
      </c>
      <c r="AA21" s="116">
        <v>0.1</v>
      </c>
      <c r="AB21" s="21" t="s">
        <v>170</v>
      </c>
      <c r="AC21" s="21">
        <v>43831</v>
      </c>
      <c r="AD21" s="21">
        <v>44183</v>
      </c>
      <c r="AE21" s="114" t="s">
        <v>119</v>
      </c>
      <c r="AF21" s="114" t="s">
        <v>171</v>
      </c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 t="s">
        <v>143</v>
      </c>
      <c r="AS21" s="114"/>
      <c r="AT21" s="114"/>
      <c r="AU21" s="114" t="s">
        <v>143</v>
      </c>
      <c r="AV21" s="114"/>
      <c r="AW21" s="114"/>
      <c r="AX21" s="114" t="s">
        <v>143</v>
      </c>
      <c r="AY21" s="114"/>
      <c r="AZ21" s="114"/>
      <c r="BA21" s="26"/>
      <c r="BB21" s="26"/>
      <c r="BC21" s="26" t="s">
        <v>143</v>
      </c>
      <c r="BD21" s="26"/>
      <c r="BE21" s="26"/>
      <c r="BF21" s="26"/>
      <c r="BG21" s="26" t="s">
        <v>143</v>
      </c>
      <c r="BH21" s="26" t="s">
        <v>143</v>
      </c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114"/>
      <c r="BW21" s="22"/>
    </row>
    <row r="22" spans="1:75" s="23" customFormat="1" ht="29.25" hidden="1" customHeight="1" x14ac:dyDescent="0.25">
      <c r="A22" s="301"/>
      <c r="B22" s="304"/>
      <c r="C22" s="356"/>
      <c r="D22" s="307"/>
      <c r="E22" s="316"/>
      <c r="F22" s="310"/>
      <c r="G22" s="312"/>
      <c r="H22" s="312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480"/>
      <c r="T22" s="314"/>
      <c r="U22" s="314"/>
      <c r="V22" s="314"/>
      <c r="W22" s="314"/>
      <c r="X22" s="315"/>
      <c r="Y22" s="114" t="s">
        <v>172</v>
      </c>
      <c r="Z22" s="115">
        <v>0</v>
      </c>
      <c r="AA22" s="116">
        <v>0.2</v>
      </c>
      <c r="AB22" s="21" t="s">
        <v>173</v>
      </c>
      <c r="AC22" s="21">
        <v>43831</v>
      </c>
      <c r="AD22" s="21">
        <v>44183</v>
      </c>
      <c r="AE22" s="114" t="s">
        <v>119</v>
      </c>
      <c r="AF22" s="114" t="s">
        <v>171</v>
      </c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 t="s">
        <v>143</v>
      </c>
      <c r="AS22" s="114"/>
      <c r="AT22" s="114"/>
      <c r="AU22" s="114" t="s">
        <v>143</v>
      </c>
      <c r="AV22" s="114"/>
      <c r="AW22" s="114"/>
      <c r="AX22" s="114" t="s">
        <v>143</v>
      </c>
      <c r="AY22" s="114"/>
      <c r="AZ22" s="114"/>
      <c r="BA22" s="114"/>
      <c r="BB22" s="114"/>
      <c r="BC22" s="114" t="s">
        <v>143</v>
      </c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22"/>
    </row>
    <row r="23" spans="1:75" s="23" customFormat="1" ht="7.5" hidden="1" customHeight="1" x14ac:dyDescent="0.25">
      <c r="A23" s="301"/>
      <c r="B23" s="304"/>
      <c r="C23" s="357"/>
      <c r="D23" s="308"/>
      <c r="E23" s="316"/>
      <c r="F23" s="310"/>
      <c r="G23" s="312"/>
      <c r="H23" s="359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480"/>
      <c r="T23" s="314"/>
      <c r="U23" s="314"/>
      <c r="V23" s="314"/>
      <c r="W23" s="314"/>
      <c r="X23" s="315"/>
      <c r="Y23" s="114" t="s">
        <v>174</v>
      </c>
      <c r="Z23" s="115">
        <v>0</v>
      </c>
      <c r="AA23" s="116">
        <v>0.6</v>
      </c>
      <c r="AB23" s="21" t="s">
        <v>175</v>
      </c>
      <c r="AC23" s="21">
        <v>43831</v>
      </c>
      <c r="AD23" s="21">
        <v>44183</v>
      </c>
      <c r="AE23" s="114" t="s">
        <v>119</v>
      </c>
      <c r="AF23" s="114" t="s">
        <v>171</v>
      </c>
      <c r="AG23" s="114"/>
      <c r="AH23" s="114" t="s">
        <v>100</v>
      </c>
      <c r="AI23" s="114"/>
      <c r="AJ23" s="114"/>
      <c r="AK23" s="114"/>
      <c r="AL23" s="114" t="s">
        <v>100</v>
      </c>
      <c r="AM23" s="114"/>
      <c r="AN23" s="114"/>
      <c r="AO23" s="114"/>
      <c r="AP23" s="114"/>
      <c r="AQ23" s="114"/>
      <c r="AR23" s="114" t="s">
        <v>143</v>
      </c>
      <c r="AS23" s="114"/>
      <c r="AT23" s="114"/>
      <c r="AU23" s="114" t="s">
        <v>143</v>
      </c>
      <c r="AV23" s="114"/>
      <c r="AW23" s="114"/>
      <c r="AX23" s="114" t="s">
        <v>143</v>
      </c>
      <c r="AY23" s="114"/>
      <c r="AZ23" s="114"/>
      <c r="BA23" s="114"/>
      <c r="BB23" s="114"/>
      <c r="BC23" s="114" t="s">
        <v>143</v>
      </c>
      <c r="BD23" s="114"/>
      <c r="BE23" s="114"/>
      <c r="BF23" s="114"/>
      <c r="BG23" s="114"/>
      <c r="BH23" s="114" t="s">
        <v>143</v>
      </c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22"/>
    </row>
    <row r="24" spans="1:75" s="23" customFormat="1" ht="33" hidden="1" customHeight="1" x14ac:dyDescent="0.25">
      <c r="A24" s="301"/>
      <c r="B24" s="304"/>
      <c r="C24" s="355">
        <f>+D24*30%</f>
        <v>3.5999999999999997E-2</v>
      </c>
      <c r="D24" s="306">
        <v>0.12</v>
      </c>
      <c r="E24" s="316" t="s">
        <v>176</v>
      </c>
      <c r="F24" s="310"/>
      <c r="G24" s="312"/>
      <c r="H24" s="358" t="s">
        <v>177</v>
      </c>
      <c r="I24" s="314" t="s">
        <v>178</v>
      </c>
      <c r="J24" s="314" t="s">
        <v>495</v>
      </c>
      <c r="K24" s="314" t="s">
        <v>148</v>
      </c>
      <c r="L24" s="314" t="s">
        <v>179</v>
      </c>
      <c r="M24" s="314" t="s">
        <v>180</v>
      </c>
      <c r="N24" s="314" t="s">
        <v>181</v>
      </c>
      <c r="O24" s="314" t="s">
        <v>116</v>
      </c>
      <c r="P24" s="322">
        <v>0.7</v>
      </c>
      <c r="Q24" s="322">
        <v>0.75</v>
      </c>
      <c r="R24" s="322">
        <v>0.75</v>
      </c>
      <c r="S24" s="488">
        <v>0.75</v>
      </c>
      <c r="T24" s="322">
        <v>0.75</v>
      </c>
      <c r="U24" s="322">
        <v>0.75</v>
      </c>
      <c r="V24" s="322">
        <v>0.75</v>
      </c>
      <c r="W24" s="322">
        <v>0.75</v>
      </c>
      <c r="X24" s="315">
        <v>5000000</v>
      </c>
      <c r="Y24" s="114" t="s">
        <v>182</v>
      </c>
      <c r="Z24" s="115">
        <v>0</v>
      </c>
      <c r="AA24" s="114">
        <v>40</v>
      </c>
      <c r="AB24" s="114" t="s">
        <v>183</v>
      </c>
      <c r="AC24" s="21">
        <v>43831</v>
      </c>
      <c r="AD24" s="21">
        <v>44196</v>
      </c>
      <c r="AE24" s="114" t="s">
        <v>184</v>
      </c>
      <c r="AF24" s="114" t="s">
        <v>99</v>
      </c>
      <c r="AG24" s="114" t="s">
        <v>100</v>
      </c>
      <c r="AH24" s="114"/>
      <c r="AI24" s="114" t="s">
        <v>100</v>
      </c>
      <c r="AJ24" s="114"/>
      <c r="AK24" s="114"/>
      <c r="AL24" s="114"/>
      <c r="AM24" s="114" t="s">
        <v>100</v>
      </c>
      <c r="AN24" s="114"/>
      <c r="AO24" s="114"/>
      <c r="AP24" s="114"/>
      <c r="AQ24" s="114"/>
      <c r="AR24" s="114"/>
      <c r="AS24" s="114"/>
      <c r="AT24" s="114"/>
      <c r="AU24" s="114"/>
      <c r="AV24" s="114" t="s">
        <v>100</v>
      </c>
      <c r="AW24" s="114" t="s">
        <v>100</v>
      </c>
      <c r="AX24" s="114"/>
      <c r="AY24" s="114"/>
      <c r="AZ24" s="114"/>
      <c r="BA24" s="114" t="s">
        <v>100</v>
      </c>
      <c r="BB24" s="114" t="s">
        <v>100</v>
      </c>
      <c r="BC24" s="114" t="s">
        <v>100</v>
      </c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22"/>
    </row>
    <row r="25" spans="1:75" s="23" customFormat="1" ht="47.25" hidden="1" customHeight="1" x14ac:dyDescent="0.25">
      <c r="A25" s="301"/>
      <c r="B25" s="304"/>
      <c r="C25" s="356"/>
      <c r="D25" s="307"/>
      <c r="E25" s="316"/>
      <c r="F25" s="310"/>
      <c r="G25" s="312"/>
      <c r="H25" s="312"/>
      <c r="I25" s="314"/>
      <c r="J25" s="314"/>
      <c r="K25" s="314"/>
      <c r="L25" s="314"/>
      <c r="M25" s="314"/>
      <c r="N25" s="314"/>
      <c r="O25" s="314"/>
      <c r="P25" s="322"/>
      <c r="Q25" s="322"/>
      <c r="R25" s="322"/>
      <c r="S25" s="488"/>
      <c r="T25" s="322"/>
      <c r="U25" s="322"/>
      <c r="V25" s="322"/>
      <c r="W25" s="322"/>
      <c r="X25" s="315"/>
      <c r="Y25" s="114" t="s">
        <v>185</v>
      </c>
      <c r="Z25" s="115">
        <v>0</v>
      </c>
      <c r="AA25" s="114">
        <v>20</v>
      </c>
      <c r="AB25" s="114" t="s">
        <v>186</v>
      </c>
      <c r="AC25" s="21">
        <v>44105</v>
      </c>
      <c r="AD25" s="21">
        <v>44196</v>
      </c>
      <c r="AE25" s="114" t="s">
        <v>98</v>
      </c>
      <c r="AF25" s="114" t="s">
        <v>99</v>
      </c>
      <c r="AG25" s="114" t="s">
        <v>100</v>
      </c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 t="s">
        <v>100</v>
      </c>
      <c r="AW25" s="114" t="s">
        <v>100</v>
      </c>
      <c r="AX25" s="114"/>
      <c r="AY25" s="114"/>
      <c r="AZ25" s="114"/>
      <c r="BA25" s="114"/>
      <c r="BB25" s="114"/>
      <c r="BC25" s="114" t="s">
        <v>100</v>
      </c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22"/>
    </row>
    <row r="26" spans="1:75" s="23" customFormat="1" ht="15.75" hidden="1" customHeight="1" x14ac:dyDescent="0.25">
      <c r="A26" s="301"/>
      <c r="B26" s="304"/>
      <c r="C26" s="356"/>
      <c r="D26" s="307"/>
      <c r="E26" s="316"/>
      <c r="F26" s="310"/>
      <c r="G26" s="312"/>
      <c r="H26" s="312"/>
      <c r="I26" s="314"/>
      <c r="J26" s="314"/>
      <c r="K26" s="314"/>
      <c r="L26" s="314"/>
      <c r="M26" s="314"/>
      <c r="N26" s="314"/>
      <c r="O26" s="314"/>
      <c r="P26" s="322"/>
      <c r="Q26" s="322"/>
      <c r="R26" s="322"/>
      <c r="S26" s="488"/>
      <c r="T26" s="322"/>
      <c r="U26" s="322"/>
      <c r="V26" s="322"/>
      <c r="W26" s="322"/>
      <c r="X26" s="315"/>
      <c r="Y26" s="114" t="s">
        <v>187</v>
      </c>
      <c r="Z26" s="115">
        <v>0</v>
      </c>
      <c r="AA26" s="114">
        <v>20</v>
      </c>
      <c r="AB26" s="114" t="s">
        <v>188</v>
      </c>
      <c r="AC26" s="21">
        <v>43922</v>
      </c>
      <c r="AD26" s="21">
        <v>44196</v>
      </c>
      <c r="AE26" s="114" t="s">
        <v>189</v>
      </c>
      <c r="AF26" s="114" t="s">
        <v>99</v>
      </c>
      <c r="AG26" s="114" t="s">
        <v>100</v>
      </c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 t="s">
        <v>100</v>
      </c>
      <c r="AS26" s="114"/>
      <c r="AT26" s="114"/>
      <c r="AU26" s="114"/>
      <c r="AV26" s="114" t="s">
        <v>100</v>
      </c>
      <c r="AW26" s="114" t="s">
        <v>100</v>
      </c>
      <c r="AX26" s="114"/>
      <c r="AY26" s="114"/>
      <c r="AZ26" s="114" t="s">
        <v>100</v>
      </c>
      <c r="BA26" s="114" t="s">
        <v>100</v>
      </c>
      <c r="BB26" s="114" t="s">
        <v>100</v>
      </c>
      <c r="BC26" s="114" t="s">
        <v>100</v>
      </c>
      <c r="BD26" s="114" t="s">
        <v>100</v>
      </c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22"/>
    </row>
    <row r="27" spans="1:75" s="23" customFormat="1" ht="12" hidden="1" customHeight="1" x14ac:dyDescent="0.25">
      <c r="A27" s="301"/>
      <c r="B27" s="304"/>
      <c r="C27" s="357"/>
      <c r="D27" s="308"/>
      <c r="E27" s="316"/>
      <c r="F27" s="310"/>
      <c r="G27" s="312"/>
      <c r="H27" s="312"/>
      <c r="I27" s="314"/>
      <c r="J27" s="314"/>
      <c r="K27" s="314"/>
      <c r="L27" s="314"/>
      <c r="M27" s="314"/>
      <c r="N27" s="314"/>
      <c r="O27" s="314"/>
      <c r="P27" s="322"/>
      <c r="Q27" s="322"/>
      <c r="R27" s="322"/>
      <c r="S27" s="488"/>
      <c r="T27" s="322"/>
      <c r="U27" s="322"/>
      <c r="V27" s="322"/>
      <c r="W27" s="322"/>
      <c r="X27" s="315"/>
      <c r="Y27" s="114" t="s">
        <v>190</v>
      </c>
      <c r="Z27" s="115">
        <v>0</v>
      </c>
      <c r="AA27" s="114">
        <v>20</v>
      </c>
      <c r="AB27" s="114" t="s">
        <v>191</v>
      </c>
      <c r="AC27" s="21">
        <v>44105</v>
      </c>
      <c r="AD27" s="21">
        <v>44196</v>
      </c>
      <c r="AE27" s="114" t="s">
        <v>184</v>
      </c>
      <c r="AF27" s="114" t="s">
        <v>99</v>
      </c>
      <c r="AG27" s="114" t="s">
        <v>100</v>
      </c>
      <c r="AH27" s="114" t="s">
        <v>100</v>
      </c>
      <c r="AI27" s="114" t="s">
        <v>100</v>
      </c>
      <c r="AJ27" s="114"/>
      <c r="AK27" s="114" t="s">
        <v>100</v>
      </c>
      <c r="AL27" s="114"/>
      <c r="AM27" s="114" t="s">
        <v>100</v>
      </c>
      <c r="AN27" s="114"/>
      <c r="AO27" s="114"/>
      <c r="AP27" s="114"/>
      <c r="AQ27" s="114"/>
      <c r="AR27" s="114" t="s">
        <v>100</v>
      </c>
      <c r="AS27" s="114" t="s">
        <v>100</v>
      </c>
      <c r="AT27" s="114"/>
      <c r="AU27" s="114" t="s">
        <v>100</v>
      </c>
      <c r="AV27" s="114" t="s">
        <v>100</v>
      </c>
      <c r="AW27" s="114" t="s">
        <v>100</v>
      </c>
      <c r="AX27" s="114" t="s">
        <v>100</v>
      </c>
      <c r="AY27" s="114" t="s">
        <v>100</v>
      </c>
      <c r="AZ27" s="114"/>
      <c r="BA27" s="114" t="s">
        <v>100</v>
      </c>
      <c r="BB27" s="114" t="s">
        <v>100</v>
      </c>
      <c r="BC27" s="114" t="s">
        <v>100</v>
      </c>
      <c r="BD27" s="114"/>
      <c r="BE27" s="114"/>
      <c r="BF27" s="114" t="s">
        <v>100</v>
      </c>
      <c r="BG27" s="114"/>
      <c r="BH27" s="114" t="s">
        <v>100</v>
      </c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22"/>
    </row>
    <row r="28" spans="1:75" s="28" customFormat="1" ht="24" hidden="1" customHeight="1" x14ac:dyDescent="0.25">
      <c r="A28" s="301"/>
      <c r="B28" s="304"/>
      <c r="C28" s="355">
        <f>+D28*30%</f>
        <v>3.5999999999999997E-2</v>
      </c>
      <c r="D28" s="306">
        <v>0.12</v>
      </c>
      <c r="E28" s="316" t="s">
        <v>192</v>
      </c>
      <c r="F28" s="310"/>
      <c r="G28" s="312"/>
      <c r="H28" s="312"/>
      <c r="I28" s="314" t="s">
        <v>193</v>
      </c>
      <c r="J28" s="314" t="s">
        <v>501</v>
      </c>
      <c r="K28" s="314" t="s">
        <v>194</v>
      </c>
      <c r="L28" s="314" t="s">
        <v>195</v>
      </c>
      <c r="M28" s="314" t="s">
        <v>196</v>
      </c>
      <c r="N28" s="314" t="s">
        <v>138</v>
      </c>
      <c r="O28" s="314" t="s">
        <v>138</v>
      </c>
      <c r="P28" s="314">
        <v>0</v>
      </c>
      <c r="Q28" s="314">
        <v>1</v>
      </c>
      <c r="R28" s="314">
        <v>0</v>
      </c>
      <c r="S28" s="480">
        <v>0</v>
      </c>
      <c r="T28" s="314">
        <v>0</v>
      </c>
      <c r="U28" s="314">
        <v>0</v>
      </c>
      <c r="V28" s="314">
        <v>1</v>
      </c>
      <c r="W28" s="314">
        <v>1</v>
      </c>
      <c r="X28" s="315">
        <v>141600000</v>
      </c>
      <c r="Y28" s="114" t="s">
        <v>197</v>
      </c>
      <c r="Z28" s="115">
        <v>65600000</v>
      </c>
      <c r="AA28" s="116">
        <v>0.5</v>
      </c>
      <c r="AB28" s="114" t="s">
        <v>198</v>
      </c>
      <c r="AC28" s="21">
        <v>43906</v>
      </c>
      <c r="AD28" s="21">
        <v>44104</v>
      </c>
      <c r="AE28" s="114" t="s">
        <v>199</v>
      </c>
      <c r="AF28" s="114" t="s">
        <v>142</v>
      </c>
      <c r="AG28" s="114" t="s">
        <v>100</v>
      </c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 t="s">
        <v>100</v>
      </c>
      <c r="AW28" s="114"/>
      <c r="AX28" s="114"/>
      <c r="AY28" s="114" t="s">
        <v>100</v>
      </c>
      <c r="AZ28" s="114"/>
      <c r="BA28" s="26" t="s">
        <v>100</v>
      </c>
      <c r="BB28" s="26" t="s">
        <v>100</v>
      </c>
      <c r="BC28" s="26" t="s">
        <v>100</v>
      </c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114"/>
      <c r="BW28" s="27"/>
    </row>
    <row r="29" spans="1:75" s="28" customFormat="1" ht="16.5" hidden="1" customHeight="1" x14ac:dyDescent="0.25">
      <c r="A29" s="301"/>
      <c r="B29" s="304"/>
      <c r="C29" s="356"/>
      <c r="D29" s="307"/>
      <c r="E29" s="316"/>
      <c r="F29" s="310"/>
      <c r="G29" s="312"/>
      <c r="H29" s="312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480"/>
      <c r="T29" s="314"/>
      <c r="U29" s="314"/>
      <c r="V29" s="314"/>
      <c r="W29" s="314"/>
      <c r="X29" s="315"/>
      <c r="Y29" s="114" t="s">
        <v>200</v>
      </c>
      <c r="Z29" s="115">
        <v>0</v>
      </c>
      <c r="AA29" s="116">
        <v>0.2</v>
      </c>
      <c r="AB29" s="114" t="s">
        <v>201</v>
      </c>
      <c r="AC29" s="21">
        <v>44013</v>
      </c>
      <c r="AD29" s="21">
        <v>44165</v>
      </c>
      <c r="AE29" s="114" t="s">
        <v>202</v>
      </c>
      <c r="AF29" s="114" t="s">
        <v>142</v>
      </c>
      <c r="AG29" s="114" t="s">
        <v>100</v>
      </c>
      <c r="AH29" s="114"/>
      <c r="AI29" s="114"/>
      <c r="AJ29" s="114"/>
      <c r="AK29" s="114"/>
      <c r="AL29" s="114"/>
      <c r="AM29" s="114"/>
      <c r="AN29" s="114"/>
      <c r="AO29" s="114"/>
      <c r="AP29" s="114"/>
      <c r="AQ29" s="114" t="s">
        <v>100</v>
      </c>
      <c r="AR29" s="114"/>
      <c r="AS29" s="114"/>
      <c r="AT29" s="114"/>
      <c r="AU29" s="114"/>
      <c r="AV29" s="114" t="s">
        <v>100</v>
      </c>
      <c r="AW29" s="114"/>
      <c r="AX29" s="114"/>
      <c r="AY29" s="114"/>
      <c r="AZ29" s="114"/>
      <c r="BA29" s="26" t="s">
        <v>100</v>
      </c>
      <c r="BB29" s="26" t="s">
        <v>100</v>
      </c>
      <c r="BC29" s="26" t="s">
        <v>100</v>
      </c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114"/>
      <c r="BW29" s="27"/>
    </row>
    <row r="30" spans="1:75" s="28" customFormat="1" ht="21.75" hidden="1" customHeight="1" x14ac:dyDescent="0.25">
      <c r="A30" s="301"/>
      <c r="B30" s="304"/>
      <c r="C30" s="356"/>
      <c r="D30" s="307"/>
      <c r="E30" s="316"/>
      <c r="F30" s="310"/>
      <c r="G30" s="312"/>
      <c r="H30" s="312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480"/>
      <c r="T30" s="314"/>
      <c r="U30" s="314"/>
      <c r="V30" s="314"/>
      <c r="W30" s="314"/>
      <c r="X30" s="315"/>
      <c r="Y30" s="114" t="s">
        <v>203</v>
      </c>
      <c r="Z30" s="115">
        <v>76000000</v>
      </c>
      <c r="AA30" s="116">
        <v>0.3</v>
      </c>
      <c r="AB30" s="114" t="s">
        <v>204</v>
      </c>
      <c r="AC30" s="21">
        <v>44075</v>
      </c>
      <c r="AD30" s="21">
        <v>44165</v>
      </c>
      <c r="AE30" s="114" t="s">
        <v>199</v>
      </c>
      <c r="AF30" s="114" t="s">
        <v>205</v>
      </c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 t="s">
        <v>100</v>
      </c>
      <c r="AW30" s="114"/>
      <c r="AX30" s="114"/>
      <c r="AY30" s="114"/>
      <c r="AZ30" s="114"/>
      <c r="BA30" s="26" t="s">
        <v>100</v>
      </c>
      <c r="BB30" s="26" t="s">
        <v>100</v>
      </c>
      <c r="BC30" s="26" t="s">
        <v>100</v>
      </c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114"/>
      <c r="BW30" s="27"/>
    </row>
    <row r="31" spans="1:75" s="28" customFormat="1" ht="33.75" hidden="1" customHeight="1" x14ac:dyDescent="0.25">
      <c r="A31" s="301"/>
      <c r="B31" s="304"/>
      <c r="C31" s="327">
        <f>+D31*30%</f>
        <v>0.03</v>
      </c>
      <c r="D31" s="316">
        <v>0.1</v>
      </c>
      <c r="E31" s="316" t="s">
        <v>206</v>
      </c>
      <c r="F31" s="310"/>
      <c r="G31" s="312"/>
      <c r="H31" s="312"/>
      <c r="I31" s="314" t="s">
        <v>207</v>
      </c>
      <c r="J31" s="314" t="s">
        <v>501</v>
      </c>
      <c r="K31" s="314" t="s">
        <v>208</v>
      </c>
      <c r="L31" s="314" t="s">
        <v>209</v>
      </c>
      <c r="M31" s="314" t="s">
        <v>210</v>
      </c>
      <c r="N31" s="314" t="s">
        <v>138</v>
      </c>
      <c r="O31" s="314" t="s">
        <v>211</v>
      </c>
      <c r="P31" s="314">
        <v>4</v>
      </c>
      <c r="Q31" s="314">
        <v>27</v>
      </c>
      <c r="R31" s="314">
        <v>7</v>
      </c>
      <c r="S31" s="480">
        <v>7</v>
      </c>
      <c r="T31" s="314">
        <v>18</v>
      </c>
      <c r="U31" s="314">
        <v>24</v>
      </c>
      <c r="V31" s="314">
        <v>27</v>
      </c>
      <c r="W31" s="314">
        <v>27</v>
      </c>
      <c r="X31" s="315">
        <v>0</v>
      </c>
      <c r="Y31" s="114" t="s">
        <v>212</v>
      </c>
      <c r="Z31" s="115">
        <v>0</v>
      </c>
      <c r="AA31" s="116">
        <v>0.5</v>
      </c>
      <c r="AB31" s="114" t="s">
        <v>213</v>
      </c>
      <c r="AC31" s="21">
        <v>43845</v>
      </c>
      <c r="AD31" s="21">
        <v>44104</v>
      </c>
      <c r="AE31" s="114" t="s">
        <v>199</v>
      </c>
      <c r="AF31" s="114" t="s">
        <v>142</v>
      </c>
      <c r="AG31" s="114" t="s">
        <v>100</v>
      </c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 t="s">
        <v>100</v>
      </c>
      <c r="AW31" s="114"/>
      <c r="AX31" s="114"/>
      <c r="AY31" s="114"/>
      <c r="AZ31" s="114"/>
      <c r="BA31" s="26"/>
      <c r="BB31" s="26" t="s">
        <v>100</v>
      </c>
      <c r="BC31" s="26" t="s">
        <v>100</v>
      </c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114"/>
      <c r="BW31" s="27"/>
    </row>
    <row r="32" spans="1:75" s="28" customFormat="1" ht="31.5" hidden="1" customHeight="1" x14ac:dyDescent="0.25">
      <c r="A32" s="301"/>
      <c r="B32" s="304"/>
      <c r="C32" s="327"/>
      <c r="D32" s="316"/>
      <c r="E32" s="316"/>
      <c r="F32" s="310"/>
      <c r="G32" s="312"/>
      <c r="H32" s="312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480"/>
      <c r="T32" s="314"/>
      <c r="U32" s="314"/>
      <c r="V32" s="314"/>
      <c r="W32" s="314"/>
      <c r="X32" s="315"/>
      <c r="Y32" s="114" t="s">
        <v>214</v>
      </c>
      <c r="Z32" s="115">
        <v>0</v>
      </c>
      <c r="AA32" s="116">
        <v>0.5</v>
      </c>
      <c r="AB32" s="114" t="s">
        <v>213</v>
      </c>
      <c r="AC32" s="21">
        <v>43891</v>
      </c>
      <c r="AD32" s="21">
        <v>44195</v>
      </c>
      <c r="AE32" s="114" t="s">
        <v>199</v>
      </c>
      <c r="AF32" s="114" t="s">
        <v>215</v>
      </c>
      <c r="AG32" s="114" t="s">
        <v>100</v>
      </c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 t="s">
        <v>100</v>
      </c>
      <c r="AW32" s="114"/>
      <c r="AX32" s="114"/>
      <c r="AY32" s="114"/>
      <c r="AZ32" s="114"/>
      <c r="BA32" s="26"/>
      <c r="BB32" s="26" t="s">
        <v>100</v>
      </c>
      <c r="BC32" s="26" t="s">
        <v>100</v>
      </c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114"/>
      <c r="BW32" s="27"/>
    </row>
    <row r="33" spans="1:75" s="28" customFormat="1" ht="15" hidden="1" customHeight="1" x14ac:dyDescent="0.25">
      <c r="A33" s="301"/>
      <c r="B33" s="304"/>
      <c r="C33" s="327">
        <f>+D33*30%</f>
        <v>3.5999999999999997E-2</v>
      </c>
      <c r="D33" s="316">
        <v>0.12</v>
      </c>
      <c r="E33" s="316" t="s">
        <v>216</v>
      </c>
      <c r="F33" s="310"/>
      <c r="G33" s="312"/>
      <c r="H33" s="312"/>
      <c r="I33" s="314" t="s">
        <v>217</v>
      </c>
      <c r="J33" s="314" t="s">
        <v>501</v>
      </c>
      <c r="K33" s="314" t="s">
        <v>218</v>
      </c>
      <c r="L33" s="314" t="s">
        <v>219</v>
      </c>
      <c r="M33" s="314" t="s">
        <v>220</v>
      </c>
      <c r="N33" s="314" t="s">
        <v>138</v>
      </c>
      <c r="O33" s="314" t="s">
        <v>138</v>
      </c>
      <c r="P33" s="314">
        <v>9</v>
      </c>
      <c r="Q33" s="314">
        <v>4</v>
      </c>
      <c r="R33" s="314">
        <v>0</v>
      </c>
      <c r="S33" s="480">
        <v>0</v>
      </c>
      <c r="T33" s="314">
        <v>0</v>
      </c>
      <c r="U33" s="314">
        <v>2</v>
      </c>
      <c r="V33" s="314">
        <v>4</v>
      </c>
      <c r="W33" s="314">
        <v>4</v>
      </c>
      <c r="X33" s="315">
        <v>1937635773</v>
      </c>
      <c r="Y33" s="114" t="s">
        <v>221</v>
      </c>
      <c r="Z33" s="115">
        <v>0</v>
      </c>
      <c r="AA33" s="114">
        <v>15</v>
      </c>
      <c r="AB33" s="114" t="s">
        <v>222</v>
      </c>
      <c r="AC33" s="21">
        <v>43831</v>
      </c>
      <c r="AD33" s="21">
        <v>43921</v>
      </c>
      <c r="AE33" s="114" t="s">
        <v>141</v>
      </c>
      <c r="AF33" s="114" t="s">
        <v>223</v>
      </c>
      <c r="AG33" s="114" t="s">
        <v>100</v>
      </c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114"/>
      <c r="BW33" s="27"/>
    </row>
    <row r="34" spans="1:75" s="28" customFormat="1" ht="9" hidden="1" customHeight="1" x14ac:dyDescent="0.25">
      <c r="A34" s="301"/>
      <c r="B34" s="304"/>
      <c r="C34" s="327"/>
      <c r="D34" s="316"/>
      <c r="E34" s="316"/>
      <c r="F34" s="310"/>
      <c r="G34" s="312"/>
      <c r="H34" s="312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480"/>
      <c r="T34" s="314"/>
      <c r="U34" s="314"/>
      <c r="V34" s="314"/>
      <c r="W34" s="314"/>
      <c r="X34" s="315"/>
      <c r="Y34" s="114" t="s">
        <v>224</v>
      </c>
      <c r="Z34" s="115">
        <v>1937635773</v>
      </c>
      <c r="AA34" s="114">
        <v>50</v>
      </c>
      <c r="AB34" s="114" t="s">
        <v>225</v>
      </c>
      <c r="AC34" s="21">
        <v>43891</v>
      </c>
      <c r="AD34" s="21">
        <v>44043</v>
      </c>
      <c r="AE34" s="114" t="s">
        <v>141</v>
      </c>
      <c r="AF34" s="114" t="s">
        <v>223</v>
      </c>
      <c r="AG34" s="114" t="s">
        <v>100</v>
      </c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114"/>
      <c r="BW34" s="27"/>
    </row>
    <row r="35" spans="1:75" s="28" customFormat="1" ht="39.75" hidden="1" customHeight="1" thickBot="1" x14ac:dyDescent="0.3">
      <c r="A35" s="302"/>
      <c r="B35" s="305"/>
      <c r="C35" s="355"/>
      <c r="D35" s="306"/>
      <c r="E35" s="316"/>
      <c r="F35" s="311"/>
      <c r="G35" s="313"/>
      <c r="H35" s="359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480"/>
      <c r="T35" s="314"/>
      <c r="U35" s="314"/>
      <c r="V35" s="314"/>
      <c r="W35" s="314"/>
      <c r="X35" s="315"/>
      <c r="Y35" s="114" t="s">
        <v>226</v>
      </c>
      <c r="Z35" s="115">
        <v>0</v>
      </c>
      <c r="AA35" s="114">
        <v>35</v>
      </c>
      <c r="AB35" s="114" t="s">
        <v>227</v>
      </c>
      <c r="AC35" s="21">
        <v>44013</v>
      </c>
      <c r="AD35" s="21">
        <v>44196</v>
      </c>
      <c r="AE35" s="114" t="s">
        <v>141</v>
      </c>
      <c r="AF35" s="114" t="s">
        <v>223</v>
      </c>
      <c r="AG35" s="114" t="s">
        <v>100</v>
      </c>
      <c r="AH35" s="114" t="s">
        <v>100</v>
      </c>
      <c r="AI35" s="114" t="s">
        <v>100</v>
      </c>
      <c r="AJ35" s="114"/>
      <c r="AK35" s="114"/>
      <c r="AL35" s="114" t="s">
        <v>100</v>
      </c>
      <c r="AM35" s="114"/>
      <c r="AN35" s="114"/>
      <c r="AO35" s="114" t="s">
        <v>100</v>
      </c>
      <c r="AP35" s="114" t="s">
        <v>100</v>
      </c>
      <c r="AQ35" s="114"/>
      <c r="AR35" s="114" t="s">
        <v>100</v>
      </c>
      <c r="AS35" s="114" t="s">
        <v>100</v>
      </c>
      <c r="AT35" s="114"/>
      <c r="AU35" s="114" t="s">
        <v>100</v>
      </c>
      <c r="AV35" s="114"/>
      <c r="AW35" s="114" t="s">
        <v>100</v>
      </c>
      <c r="AX35" s="114" t="s">
        <v>100</v>
      </c>
      <c r="AY35" s="114" t="s">
        <v>100</v>
      </c>
      <c r="AZ35" s="114" t="s">
        <v>100</v>
      </c>
      <c r="BA35" s="26" t="s">
        <v>100</v>
      </c>
      <c r="BB35" s="26" t="s">
        <v>100</v>
      </c>
      <c r="BC35" s="26" t="s">
        <v>100</v>
      </c>
      <c r="BD35" s="26" t="s">
        <v>100</v>
      </c>
      <c r="BE35" s="26"/>
      <c r="BF35" s="26" t="s">
        <v>100</v>
      </c>
      <c r="BG35" s="26"/>
      <c r="BH35" s="26"/>
      <c r="BI35" s="26"/>
      <c r="BJ35" s="26"/>
      <c r="BK35" s="26"/>
      <c r="BL35" s="26" t="s">
        <v>100</v>
      </c>
      <c r="BM35" s="26"/>
      <c r="BN35" s="26"/>
      <c r="BO35" s="26"/>
      <c r="BP35" s="26"/>
      <c r="BQ35" s="26"/>
      <c r="BR35" s="26"/>
      <c r="BS35" s="26"/>
      <c r="BT35" s="26"/>
      <c r="BU35" s="26"/>
      <c r="BV35" s="114"/>
      <c r="BW35" s="27"/>
    </row>
    <row r="36" spans="1:75" s="28" customFormat="1" ht="39.75" hidden="1" customHeight="1" thickTop="1" x14ac:dyDescent="0.25">
      <c r="A36" s="323" t="s">
        <v>228</v>
      </c>
      <c r="B36" s="326">
        <v>0.3</v>
      </c>
      <c r="C36" s="327">
        <f>+D36*30%</f>
        <v>5.3999999999999999E-2</v>
      </c>
      <c r="D36" s="328">
        <v>0.18</v>
      </c>
      <c r="E36" s="328" t="s">
        <v>229</v>
      </c>
      <c r="F36" s="330">
        <v>1</v>
      </c>
      <c r="G36" s="330">
        <v>0.25</v>
      </c>
      <c r="H36" s="314" t="s">
        <v>230</v>
      </c>
      <c r="I36" s="314" t="s">
        <v>231</v>
      </c>
      <c r="J36" s="314" t="s">
        <v>501</v>
      </c>
      <c r="K36" s="314" t="s">
        <v>232</v>
      </c>
      <c r="L36" s="314" t="s">
        <v>233</v>
      </c>
      <c r="M36" s="314" t="s">
        <v>234</v>
      </c>
      <c r="N36" s="314" t="s">
        <v>138</v>
      </c>
      <c r="O36" s="314" t="s">
        <v>138</v>
      </c>
      <c r="P36" s="314">
        <v>5</v>
      </c>
      <c r="Q36" s="314">
        <v>6</v>
      </c>
      <c r="R36" s="314">
        <v>0</v>
      </c>
      <c r="S36" s="480">
        <v>0</v>
      </c>
      <c r="T36" s="314">
        <v>4</v>
      </c>
      <c r="U36" s="314">
        <v>2</v>
      </c>
      <c r="V36" s="314">
        <v>0</v>
      </c>
      <c r="W36" s="314">
        <v>6</v>
      </c>
      <c r="X36" s="331">
        <v>274000000</v>
      </c>
      <c r="Y36" s="114" t="s">
        <v>235</v>
      </c>
      <c r="Z36" s="115">
        <v>0</v>
      </c>
      <c r="AA36" s="116">
        <v>0.5</v>
      </c>
      <c r="AB36" s="114" t="s">
        <v>236</v>
      </c>
      <c r="AC36" s="21">
        <v>43891</v>
      </c>
      <c r="AD36" s="21">
        <v>43983</v>
      </c>
      <c r="AE36" s="114" t="s">
        <v>237</v>
      </c>
      <c r="AF36" s="114" t="s">
        <v>238</v>
      </c>
      <c r="AG36" s="114" t="s">
        <v>100</v>
      </c>
      <c r="AH36" s="114" t="s">
        <v>100</v>
      </c>
      <c r="AI36" s="114"/>
      <c r="AJ36" s="114"/>
      <c r="AK36" s="114"/>
      <c r="AL36" s="114"/>
      <c r="AM36" s="114"/>
      <c r="AN36" s="114"/>
      <c r="AO36" s="114"/>
      <c r="AP36" s="114"/>
      <c r="AQ36" s="114"/>
      <c r="AR36" s="114" t="s">
        <v>100</v>
      </c>
      <c r="AS36" s="114"/>
      <c r="AT36" s="114"/>
      <c r="AU36" s="114"/>
      <c r="AV36" s="114" t="s">
        <v>100</v>
      </c>
      <c r="AW36" s="114"/>
      <c r="AX36" s="114"/>
      <c r="AY36" s="114" t="s">
        <v>100</v>
      </c>
      <c r="AZ36" s="114"/>
      <c r="BA36" s="26" t="s">
        <v>100</v>
      </c>
      <c r="BB36" s="26" t="s">
        <v>100</v>
      </c>
      <c r="BC36" s="26" t="s">
        <v>100</v>
      </c>
      <c r="BD36" s="25"/>
      <c r="BE36" s="25"/>
      <c r="BF36" s="25"/>
      <c r="BG36" s="26" t="s">
        <v>100</v>
      </c>
      <c r="BH36" s="26"/>
      <c r="BI36" s="26"/>
      <c r="BJ36" s="26"/>
      <c r="BK36" s="26"/>
      <c r="BL36" s="26" t="s">
        <v>100</v>
      </c>
      <c r="BM36" s="25"/>
      <c r="BN36" s="25"/>
      <c r="BO36" s="25"/>
      <c r="BP36" s="25"/>
      <c r="BQ36" s="25"/>
      <c r="BR36" s="25"/>
      <c r="BS36" s="25"/>
      <c r="BT36" s="25"/>
      <c r="BU36" s="26" t="s">
        <v>100</v>
      </c>
      <c r="BV36" s="114"/>
      <c r="BW36" s="27"/>
    </row>
    <row r="37" spans="1:75" s="28" customFormat="1" ht="41.25" hidden="1" customHeight="1" x14ac:dyDescent="0.25">
      <c r="A37" s="324"/>
      <c r="B37" s="304"/>
      <c r="C37" s="327"/>
      <c r="D37" s="329"/>
      <c r="E37" s="328"/>
      <c r="F37" s="310"/>
      <c r="G37" s="312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480"/>
      <c r="T37" s="314"/>
      <c r="U37" s="314"/>
      <c r="V37" s="314"/>
      <c r="W37" s="314"/>
      <c r="X37" s="331"/>
      <c r="Y37" s="114" t="s">
        <v>445</v>
      </c>
      <c r="Z37" s="115">
        <v>0</v>
      </c>
      <c r="AA37" s="116">
        <v>0.5</v>
      </c>
      <c r="AB37" s="114" t="s">
        <v>239</v>
      </c>
      <c r="AC37" s="21">
        <v>43983</v>
      </c>
      <c r="AD37" s="21">
        <v>44075</v>
      </c>
      <c r="AE37" s="114" t="s">
        <v>237</v>
      </c>
      <c r="AF37" s="114" t="s">
        <v>238</v>
      </c>
      <c r="AG37" s="114"/>
      <c r="AH37" s="114" t="s">
        <v>100</v>
      </c>
      <c r="AI37" s="114"/>
      <c r="AJ37" s="114"/>
      <c r="AK37" s="114"/>
      <c r="AL37" s="114"/>
      <c r="AM37" s="114"/>
      <c r="AN37" s="114"/>
      <c r="AO37" s="114"/>
      <c r="AP37" s="114"/>
      <c r="AQ37" s="114"/>
      <c r="AR37" s="114" t="s">
        <v>100</v>
      </c>
      <c r="AS37" s="114"/>
      <c r="AT37" s="114"/>
      <c r="AU37" s="114"/>
      <c r="AV37" s="114" t="s">
        <v>100</v>
      </c>
      <c r="AW37" s="114"/>
      <c r="AX37" s="114"/>
      <c r="AY37" s="114"/>
      <c r="AZ37" s="114"/>
      <c r="BA37" s="114" t="s">
        <v>100</v>
      </c>
      <c r="BB37" s="114" t="s">
        <v>100</v>
      </c>
      <c r="BC37" s="114" t="s">
        <v>100</v>
      </c>
      <c r="BD37" s="114"/>
      <c r="BE37" s="114"/>
      <c r="BF37" s="114"/>
      <c r="BG37" s="114" t="s">
        <v>100</v>
      </c>
      <c r="BH37" s="114"/>
      <c r="BI37" s="114"/>
      <c r="BJ37" s="114"/>
      <c r="BK37" s="114"/>
      <c r="BL37" s="114" t="s">
        <v>100</v>
      </c>
      <c r="BM37" s="114"/>
      <c r="BN37" s="114"/>
      <c r="BO37" s="114"/>
      <c r="BP37" s="114"/>
      <c r="BQ37" s="114"/>
      <c r="BR37" s="114"/>
      <c r="BS37" s="114"/>
      <c r="BT37" s="114"/>
      <c r="BU37" s="114" t="s">
        <v>100</v>
      </c>
      <c r="BV37" s="114"/>
      <c r="BW37" s="27"/>
    </row>
    <row r="38" spans="1:75" s="28" customFormat="1" ht="34.5" hidden="1" customHeight="1" x14ac:dyDescent="0.25">
      <c r="A38" s="324"/>
      <c r="B38" s="304"/>
      <c r="C38" s="327">
        <f>+D38*30%</f>
        <v>5.3999999999999999E-2</v>
      </c>
      <c r="D38" s="328">
        <v>0.18</v>
      </c>
      <c r="E38" s="328" t="s">
        <v>241</v>
      </c>
      <c r="F38" s="310"/>
      <c r="G38" s="312"/>
      <c r="H38" s="358" t="s">
        <v>242</v>
      </c>
      <c r="I38" s="314" t="s">
        <v>446</v>
      </c>
      <c r="J38" s="314" t="s">
        <v>501</v>
      </c>
      <c r="K38" s="314" t="s">
        <v>134</v>
      </c>
      <c r="L38" s="314" t="s">
        <v>209</v>
      </c>
      <c r="M38" s="314" t="s">
        <v>243</v>
      </c>
      <c r="N38" s="314" t="s">
        <v>138</v>
      </c>
      <c r="O38" s="314" t="s">
        <v>138</v>
      </c>
      <c r="P38" s="314">
        <v>0</v>
      </c>
      <c r="Q38" s="314">
        <v>1</v>
      </c>
      <c r="R38" s="314">
        <v>0</v>
      </c>
      <c r="S38" s="480">
        <v>0</v>
      </c>
      <c r="T38" s="314">
        <v>0</v>
      </c>
      <c r="U38" s="314">
        <v>0</v>
      </c>
      <c r="V38" s="314">
        <v>1</v>
      </c>
      <c r="W38" s="314">
        <v>1</v>
      </c>
      <c r="X38" s="315">
        <v>32800000</v>
      </c>
      <c r="Y38" s="114" t="s">
        <v>244</v>
      </c>
      <c r="Z38" s="115">
        <v>0</v>
      </c>
      <c r="AA38" s="116">
        <v>0.8</v>
      </c>
      <c r="AB38" s="114" t="s">
        <v>245</v>
      </c>
      <c r="AC38" s="21">
        <v>44027</v>
      </c>
      <c r="AD38" s="21">
        <v>44195</v>
      </c>
      <c r="AE38" s="114" t="s">
        <v>237</v>
      </c>
      <c r="AF38" s="114" t="s">
        <v>142</v>
      </c>
      <c r="AG38" s="114"/>
      <c r="AH38" s="114" t="s">
        <v>100</v>
      </c>
      <c r="AI38" s="114"/>
      <c r="AJ38" s="114"/>
      <c r="AK38" s="114"/>
      <c r="AL38" s="114" t="s">
        <v>100</v>
      </c>
      <c r="AM38" s="114" t="s">
        <v>100</v>
      </c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 t="s">
        <v>100</v>
      </c>
      <c r="AZ38" s="114"/>
      <c r="BA38" s="114"/>
      <c r="BB38" s="114"/>
      <c r="BC38" s="114" t="s">
        <v>100</v>
      </c>
      <c r="BD38" s="114"/>
      <c r="BE38" s="114"/>
      <c r="BF38" s="114"/>
      <c r="BG38" s="114"/>
      <c r="BH38" s="114"/>
      <c r="BI38" s="114"/>
      <c r="BJ38" s="114"/>
      <c r="BK38" s="114" t="s">
        <v>100</v>
      </c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27"/>
    </row>
    <row r="39" spans="1:75" s="28" customFormat="1" ht="42.75" hidden="1" customHeight="1" x14ac:dyDescent="0.25">
      <c r="A39" s="324"/>
      <c r="B39" s="304"/>
      <c r="C39" s="327"/>
      <c r="D39" s="329"/>
      <c r="E39" s="328"/>
      <c r="F39" s="310"/>
      <c r="G39" s="312"/>
      <c r="H39" s="312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480"/>
      <c r="T39" s="314"/>
      <c r="U39" s="314"/>
      <c r="V39" s="314"/>
      <c r="W39" s="314"/>
      <c r="X39" s="315"/>
      <c r="Y39" s="114" t="s">
        <v>246</v>
      </c>
      <c r="Z39" s="115">
        <v>0</v>
      </c>
      <c r="AA39" s="116">
        <v>0.2</v>
      </c>
      <c r="AB39" s="114" t="s">
        <v>247</v>
      </c>
      <c r="AC39" s="21">
        <v>44136</v>
      </c>
      <c r="AD39" s="21">
        <v>44195</v>
      </c>
      <c r="AE39" s="114" t="s">
        <v>237</v>
      </c>
      <c r="AF39" s="114" t="s">
        <v>142</v>
      </c>
      <c r="AG39" s="114"/>
      <c r="AH39" s="114" t="s">
        <v>100</v>
      </c>
      <c r="AI39" s="114"/>
      <c r="AJ39" s="114"/>
      <c r="AK39" s="114"/>
      <c r="AL39" s="114" t="s">
        <v>100</v>
      </c>
      <c r="AM39" s="114" t="s">
        <v>100</v>
      </c>
      <c r="AN39" s="114"/>
      <c r="AO39" s="114"/>
      <c r="AP39" s="114"/>
      <c r="AQ39" s="114"/>
      <c r="AR39" s="114"/>
      <c r="AS39" s="114"/>
      <c r="AT39" s="114"/>
      <c r="AU39" s="114"/>
      <c r="AV39" s="114"/>
      <c r="AW39" s="114" t="s">
        <v>100</v>
      </c>
      <c r="AX39" s="114"/>
      <c r="AY39" s="114" t="s">
        <v>100</v>
      </c>
      <c r="AZ39" s="114"/>
      <c r="BA39" s="114"/>
      <c r="BB39" s="114"/>
      <c r="BC39" s="114" t="s">
        <v>100</v>
      </c>
      <c r="BD39" s="114"/>
      <c r="BE39" s="114"/>
      <c r="BF39" s="114"/>
      <c r="BG39" s="114"/>
      <c r="BH39" s="114"/>
      <c r="BI39" s="114"/>
      <c r="BJ39" s="114"/>
      <c r="BK39" s="114" t="s">
        <v>100</v>
      </c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27"/>
    </row>
    <row r="40" spans="1:75" s="28" customFormat="1" ht="54.75" hidden="1" customHeight="1" x14ac:dyDescent="0.25">
      <c r="A40" s="324"/>
      <c r="B40" s="304"/>
      <c r="C40" s="327">
        <f>+D40*30%</f>
        <v>5.3999999999999999E-2</v>
      </c>
      <c r="D40" s="328">
        <v>0.18</v>
      </c>
      <c r="E40" s="328" t="s">
        <v>248</v>
      </c>
      <c r="F40" s="310"/>
      <c r="G40" s="312"/>
      <c r="H40" s="312"/>
      <c r="I40" s="314" t="s">
        <v>249</v>
      </c>
      <c r="J40" s="314" t="s">
        <v>501</v>
      </c>
      <c r="K40" s="314" t="s">
        <v>250</v>
      </c>
      <c r="L40" s="314" t="s">
        <v>209</v>
      </c>
      <c r="M40" s="314" t="s">
        <v>502</v>
      </c>
      <c r="N40" s="314" t="s">
        <v>138</v>
      </c>
      <c r="O40" s="314" t="s">
        <v>138</v>
      </c>
      <c r="P40" s="314">
        <v>0</v>
      </c>
      <c r="Q40" s="314">
        <v>2</v>
      </c>
      <c r="R40" s="314">
        <v>0</v>
      </c>
      <c r="S40" s="480">
        <v>0</v>
      </c>
      <c r="T40" s="314">
        <v>0</v>
      </c>
      <c r="U40" s="314">
        <v>1</v>
      </c>
      <c r="V40" s="314">
        <v>2</v>
      </c>
      <c r="W40" s="314">
        <v>2</v>
      </c>
      <c r="X40" s="315">
        <v>233640000</v>
      </c>
      <c r="Y40" s="114" t="s">
        <v>252</v>
      </c>
      <c r="Z40" s="115">
        <v>214140000</v>
      </c>
      <c r="AA40" s="116">
        <v>0.7</v>
      </c>
      <c r="AB40" s="114" t="s">
        <v>253</v>
      </c>
      <c r="AC40" s="21">
        <v>43983</v>
      </c>
      <c r="AD40" s="21">
        <v>44195</v>
      </c>
      <c r="AE40" s="114" t="s">
        <v>254</v>
      </c>
      <c r="AF40" s="114" t="s">
        <v>255</v>
      </c>
      <c r="AG40" s="114"/>
      <c r="AH40" s="114" t="s">
        <v>100</v>
      </c>
      <c r="AI40" s="114"/>
      <c r="AJ40" s="114"/>
      <c r="AK40" s="114"/>
      <c r="AL40" s="114" t="s">
        <v>100</v>
      </c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 t="s">
        <v>100</v>
      </c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27"/>
    </row>
    <row r="41" spans="1:75" s="28" customFormat="1" ht="45.75" hidden="1" customHeight="1" x14ac:dyDescent="0.25">
      <c r="A41" s="324"/>
      <c r="B41" s="304"/>
      <c r="C41" s="327"/>
      <c r="D41" s="329"/>
      <c r="E41" s="328"/>
      <c r="F41" s="310"/>
      <c r="G41" s="312"/>
      <c r="H41" s="312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480"/>
      <c r="T41" s="314"/>
      <c r="U41" s="314"/>
      <c r="V41" s="314"/>
      <c r="W41" s="314"/>
      <c r="X41" s="315"/>
      <c r="Y41" s="114" t="s">
        <v>256</v>
      </c>
      <c r="Z41" s="115">
        <v>19500000</v>
      </c>
      <c r="AA41" s="116">
        <v>0.3</v>
      </c>
      <c r="AB41" s="114" t="s">
        <v>253</v>
      </c>
      <c r="AC41" s="21">
        <v>43983</v>
      </c>
      <c r="AD41" s="21">
        <v>44195</v>
      </c>
      <c r="AE41" s="114" t="s">
        <v>254</v>
      </c>
      <c r="AF41" s="114" t="s">
        <v>255</v>
      </c>
      <c r="AG41" s="114"/>
      <c r="AH41" s="114" t="s">
        <v>100</v>
      </c>
      <c r="AI41" s="114"/>
      <c r="AJ41" s="114"/>
      <c r="AK41" s="114"/>
      <c r="AL41" s="114" t="s">
        <v>100</v>
      </c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 t="s">
        <v>100</v>
      </c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27"/>
    </row>
    <row r="42" spans="1:75" s="28" customFormat="1" ht="36.75" hidden="1" customHeight="1" x14ac:dyDescent="0.25">
      <c r="A42" s="324"/>
      <c r="B42" s="304"/>
      <c r="C42" s="355">
        <f>+D42*30%</f>
        <v>5.1000000000000004E-2</v>
      </c>
      <c r="D42" s="328">
        <v>0.17</v>
      </c>
      <c r="E42" s="328" t="s">
        <v>257</v>
      </c>
      <c r="F42" s="310"/>
      <c r="G42" s="312"/>
      <c r="H42" s="312"/>
      <c r="I42" s="314" t="s">
        <v>258</v>
      </c>
      <c r="J42" s="314" t="s">
        <v>495</v>
      </c>
      <c r="K42" s="314" t="s">
        <v>259</v>
      </c>
      <c r="L42" s="314" t="s">
        <v>260</v>
      </c>
      <c r="M42" s="314" t="s">
        <v>261</v>
      </c>
      <c r="N42" s="314" t="s">
        <v>262</v>
      </c>
      <c r="O42" s="314" t="s">
        <v>138</v>
      </c>
      <c r="P42" s="314">
        <v>0</v>
      </c>
      <c r="Q42" s="314">
        <v>9</v>
      </c>
      <c r="R42" s="314">
        <v>0</v>
      </c>
      <c r="S42" s="480">
        <v>0</v>
      </c>
      <c r="T42" s="314">
        <v>6</v>
      </c>
      <c r="U42" s="314">
        <v>7</v>
      </c>
      <c r="V42" s="314">
        <v>9</v>
      </c>
      <c r="W42" s="314">
        <v>9</v>
      </c>
      <c r="X42" s="315">
        <v>0</v>
      </c>
      <c r="Y42" s="114" t="s">
        <v>263</v>
      </c>
      <c r="Z42" s="115">
        <v>0</v>
      </c>
      <c r="AA42" s="114">
        <v>10</v>
      </c>
      <c r="AB42" s="96" t="s">
        <v>464</v>
      </c>
      <c r="AC42" s="21">
        <v>43922</v>
      </c>
      <c r="AD42" s="21">
        <v>43951</v>
      </c>
      <c r="AE42" s="114" t="s">
        <v>265</v>
      </c>
      <c r="AF42" s="114" t="s">
        <v>99</v>
      </c>
      <c r="AG42" s="114" t="s">
        <v>100</v>
      </c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 t="s">
        <v>100</v>
      </c>
      <c r="AS42" s="114"/>
      <c r="AT42" s="114"/>
      <c r="AU42" s="114" t="s">
        <v>100</v>
      </c>
      <c r="AV42" s="114" t="s">
        <v>100</v>
      </c>
      <c r="AW42" s="114" t="s">
        <v>100</v>
      </c>
      <c r="AX42" s="114"/>
      <c r="AY42" s="114" t="s">
        <v>100</v>
      </c>
      <c r="AZ42" s="114"/>
      <c r="BA42" s="114"/>
      <c r="BB42" s="114"/>
      <c r="BC42" s="114" t="s">
        <v>100</v>
      </c>
      <c r="BD42" s="114"/>
      <c r="BE42" s="114"/>
      <c r="BF42" s="114"/>
      <c r="BG42" s="114"/>
      <c r="BH42" s="114" t="s">
        <v>100</v>
      </c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27"/>
    </row>
    <row r="43" spans="1:75" s="28" customFormat="1" ht="30" hidden="1" customHeight="1" x14ac:dyDescent="0.25">
      <c r="A43" s="324"/>
      <c r="B43" s="304"/>
      <c r="C43" s="356"/>
      <c r="D43" s="329"/>
      <c r="E43" s="328"/>
      <c r="F43" s="310"/>
      <c r="G43" s="312"/>
      <c r="H43" s="312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480"/>
      <c r="T43" s="314"/>
      <c r="U43" s="314"/>
      <c r="V43" s="314"/>
      <c r="W43" s="314"/>
      <c r="X43" s="315"/>
      <c r="Y43" s="114" t="s">
        <v>266</v>
      </c>
      <c r="Z43" s="115">
        <v>0</v>
      </c>
      <c r="AA43" s="114">
        <v>30</v>
      </c>
      <c r="AB43" s="96" t="s">
        <v>266</v>
      </c>
      <c r="AC43" s="21">
        <v>43922</v>
      </c>
      <c r="AD43" s="21">
        <v>44012</v>
      </c>
      <c r="AE43" s="114" t="s">
        <v>265</v>
      </c>
      <c r="AF43" s="114" t="s">
        <v>99</v>
      </c>
      <c r="AG43" s="114" t="s">
        <v>100</v>
      </c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 t="s">
        <v>100</v>
      </c>
      <c r="AX43" s="114"/>
      <c r="AY43" s="114" t="s">
        <v>100</v>
      </c>
      <c r="AZ43" s="114"/>
      <c r="BA43" s="114"/>
      <c r="BB43" s="114"/>
      <c r="BC43" s="114" t="s">
        <v>100</v>
      </c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27"/>
    </row>
    <row r="44" spans="1:75" s="28" customFormat="1" ht="33" hidden="1" customHeight="1" x14ac:dyDescent="0.25">
      <c r="A44" s="324"/>
      <c r="B44" s="304"/>
      <c r="C44" s="356"/>
      <c r="D44" s="329"/>
      <c r="E44" s="328"/>
      <c r="F44" s="310"/>
      <c r="G44" s="312"/>
      <c r="H44" s="312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480"/>
      <c r="T44" s="314"/>
      <c r="U44" s="314"/>
      <c r="V44" s="314"/>
      <c r="W44" s="314"/>
      <c r="X44" s="315"/>
      <c r="Y44" s="114" t="s">
        <v>268</v>
      </c>
      <c r="Z44" s="115">
        <v>0</v>
      </c>
      <c r="AA44" s="114">
        <v>30</v>
      </c>
      <c r="AB44" s="96" t="s">
        <v>268</v>
      </c>
      <c r="AC44" s="21">
        <v>43922</v>
      </c>
      <c r="AD44" s="21">
        <v>44196</v>
      </c>
      <c r="AE44" s="114" t="s">
        <v>98</v>
      </c>
      <c r="AF44" s="114" t="s">
        <v>99</v>
      </c>
      <c r="AG44" s="114" t="s">
        <v>100</v>
      </c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 t="s">
        <v>100</v>
      </c>
      <c r="AX44" s="114"/>
      <c r="AY44" s="114" t="s">
        <v>100</v>
      </c>
      <c r="AZ44" s="114"/>
      <c r="BA44" s="114"/>
      <c r="BB44" s="114"/>
      <c r="BC44" s="114" t="s">
        <v>100</v>
      </c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27"/>
    </row>
    <row r="45" spans="1:75" s="28" customFormat="1" ht="51.75" hidden="1" customHeight="1" x14ac:dyDescent="0.25">
      <c r="A45" s="324"/>
      <c r="B45" s="304"/>
      <c r="C45" s="357"/>
      <c r="D45" s="329"/>
      <c r="E45" s="328"/>
      <c r="F45" s="310"/>
      <c r="G45" s="312"/>
      <c r="H45" s="359"/>
      <c r="I45" s="314"/>
      <c r="J45" s="314"/>
      <c r="K45" s="314" t="s">
        <v>250</v>
      </c>
      <c r="L45" s="314"/>
      <c r="M45" s="314"/>
      <c r="N45" s="314"/>
      <c r="O45" s="314"/>
      <c r="P45" s="314"/>
      <c r="Q45" s="314"/>
      <c r="R45" s="314"/>
      <c r="S45" s="480"/>
      <c r="T45" s="314"/>
      <c r="U45" s="314"/>
      <c r="V45" s="314"/>
      <c r="W45" s="314"/>
      <c r="X45" s="315"/>
      <c r="Y45" s="114" t="s">
        <v>270</v>
      </c>
      <c r="Z45" s="115">
        <v>0</v>
      </c>
      <c r="AA45" s="114">
        <v>30</v>
      </c>
      <c r="AB45" s="96" t="s">
        <v>465</v>
      </c>
      <c r="AC45" s="21">
        <v>43922</v>
      </c>
      <c r="AD45" s="21">
        <v>44012</v>
      </c>
      <c r="AE45" s="114" t="s">
        <v>265</v>
      </c>
      <c r="AF45" s="114" t="s">
        <v>99</v>
      </c>
      <c r="AG45" s="114" t="s">
        <v>100</v>
      </c>
      <c r="AH45" s="114"/>
      <c r="AI45" s="114"/>
      <c r="AJ45" s="114"/>
      <c r="AK45" s="114"/>
      <c r="AL45" s="114"/>
      <c r="AM45" s="114" t="s">
        <v>100</v>
      </c>
      <c r="AN45" s="114"/>
      <c r="AO45" s="114"/>
      <c r="AP45" s="114"/>
      <c r="AQ45" s="114"/>
      <c r="AR45" s="114"/>
      <c r="AS45" s="114"/>
      <c r="AT45" s="114"/>
      <c r="AU45" s="114"/>
      <c r="AV45" s="114" t="s">
        <v>100</v>
      </c>
      <c r="AW45" s="114" t="s">
        <v>100</v>
      </c>
      <c r="AX45" s="114"/>
      <c r="AY45" s="114" t="s">
        <v>100</v>
      </c>
      <c r="AZ45" s="114" t="s">
        <v>100</v>
      </c>
      <c r="BA45" s="114" t="s">
        <v>100</v>
      </c>
      <c r="BB45" s="114" t="s">
        <v>100</v>
      </c>
      <c r="BC45" s="114" t="s">
        <v>100</v>
      </c>
      <c r="BD45" s="114" t="s">
        <v>100</v>
      </c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27"/>
    </row>
    <row r="46" spans="1:75" s="28" customFormat="1" ht="42.75" customHeight="1" x14ac:dyDescent="0.25">
      <c r="A46" s="324"/>
      <c r="B46" s="304"/>
      <c r="C46" s="327">
        <f>+D46*30%</f>
        <v>5.3999999999999999E-2</v>
      </c>
      <c r="D46" s="328">
        <v>0.18</v>
      </c>
      <c r="E46" s="328" t="s">
        <v>272</v>
      </c>
      <c r="F46" s="310"/>
      <c r="G46" s="312"/>
      <c r="H46" s="358" t="s">
        <v>132</v>
      </c>
      <c r="I46" s="314" t="s">
        <v>273</v>
      </c>
      <c r="J46" s="314" t="s">
        <v>503</v>
      </c>
      <c r="K46" s="314" t="s">
        <v>275</v>
      </c>
      <c r="L46" s="314" t="s">
        <v>276</v>
      </c>
      <c r="M46" s="314" t="s">
        <v>504</v>
      </c>
      <c r="N46" s="314" t="s">
        <v>278</v>
      </c>
      <c r="O46" s="314" t="s">
        <v>116</v>
      </c>
      <c r="P46" s="321">
        <v>0</v>
      </c>
      <c r="Q46" s="321">
        <v>0.15</v>
      </c>
      <c r="R46" s="321">
        <v>0</v>
      </c>
      <c r="S46" s="481">
        <v>0</v>
      </c>
      <c r="T46" s="321">
        <v>0</v>
      </c>
      <c r="U46" s="321">
        <v>0</v>
      </c>
      <c r="V46" s="321">
        <v>0.15</v>
      </c>
      <c r="W46" s="321">
        <v>0.15</v>
      </c>
      <c r="X46" s="315">
        <v>460000000</v>
      </c>
      <c r="Y46" s="114" t="s">
        <v>279</v>
      </c>
      <c r="Z46" s="115">
        <v>0</v>
      </c>
      <c r="AA46" s="116">
        <v>0.4</v>
      </c>
      <c r="AB46" s="114" t="s">
        <v>280</v>
      </c>
      <c r="AC46" s="21">
        <v>43831</v>
      </c>
      <c r="AD46" s="21">
        <v>43921</v>
      </c>
      <c r="AE46" s="114" t="s">
        <v>317</v>
      </c>
      <c r="AF46" s="114" t="s">
        <v>282</v>
      </c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 t="s">
        <v>100</v>
      </c>
      <c r="AZ46" s="114"/>
      <c r="BA46" s="114"/>
      <c r="BB46" s="114"/>
      <c r="BC46" s="114" t="s">
        <v>100</v>
      </c>
      <c r="BD46" s="114"/>
      <c r="BE46" s="114"/>
      <c r="BF46" s="114"/>
      <c r="BG46" s="114"/>
      <c r="BH46" s="114"/>
      <c r="BI46" s="114"/>
      <c r="BJ46" s="114"/>
      <c r="BK46" s="114"/>
      <c r="BL46" s="114" t="s">
        <v>100</v>
      </c>
      <c r="BM46" s="114"/>
      <c r="BN46" s="114"/>
      <c r="BO46" s="114"/>
      <c r="BP46" s="114"/>
      <c r="BQ46" s="114"/>
      <c r="BR46" s="114"/>
      <c r="BS46" s="114"/>
      <c r="BT46" s="114"/>
      <c r="BU46" s="114"/>
      <c r="BV46" s="114" t="s">
        <v>513</v>
      </c>
      <c r="BW46" s="27"/>
    </row>
    <row r="47" spans="1:75" s="28" customFormat="1" ht="52.5" customHeight="1" x14ac:dyDescent="0.25">
      <c r="A47" s="324"/>
      <c r="B47" s="304"/>
      <c r="C47" s="327"/>
      <c r="D47" s="329"/>
      <c r="E47" s="328"/>
      <c r="F47" s="310"/>
      <c r="G47" s="312"/>
      <c r="H47" s="312"/>
      <c r="I47" s="333"/>
      <c r="J47" s="333"/>
      <c r="K47" s="333"/>
      <c r="L47" s="333"/>
      <c r="M47" s="333"/>
      <c r="N47" s="333"/>
      <c r="O47" s="333"/>
      <c r="P47" s="333"/>
      <c r="Q47" s="333"/>
      <c r="R47" s="333"/>
      <c r="S47" s="486"/>
      <c r="T47" s="333"/>
      <c r="U47" s="333"/>
      <c r="V47" s="333"/>
      <c r="W47" s="333"/>
      <c r="X47" s="331"/>
      <c r="Y47" s="114" t="s">
        <v>283</v>
      </c>
      <c r="Z47" s="115">
        <v>0</v>
      </c>
      <c r="AA47" s="116">
        <v>0.4</v>
      </c>
      <c r="AB47" s="114" t="s">
        <v>284</v>
      </c>
      <c r="AC47" s="21">
        <v>43922</v>
      </c>
      <c r="AD47" s="21">
        <v>44104</v>
      </c>
      <c r="AE47" s="114" t="s">
        <v>281</v>
      </c>
      <c r="AF47" s="114" t="s">
        <v>285</v>
      </c>
      <c r="AG47" s="114"/>
      <c r="AH47" s="114"/>
      <c r="AI47" s="114"/>
      <c r="AJ47" s="114"/>
      <c r="AK47" s="114"/>
      <c r="AL47" s="114" t="s">
        <v>100</v>
      </c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 t="s">
        <v>100</v>
      </c>
      <c r="AX47" s="114" t="s">
        <v>100</v>
      </c>
      <c r="AY47" s="114"/>
      <c r="AZ47" s="114"/>
      <c r="BA47" s="114"/>
      <c r="BB47" s="114"/>
      <c r="BC47" s="114" t="s">
        <v>100</v>
      </c>
      <c r="BD47" s="114"/>
      <c r="BE47" s="114"/>
      <c r="BF47" s="114"/>
      <c r="BG47" s="114"/>
      <c r="BH47" s="114" t="s">
        <v>100</v>
      </c>
      <c r="BI47" s="114"/>
      <c r="BJ47" s="114"/>
      <c r="BK47" s="114"/>
      <c r="BL47" s="114" t="s">
        <v>100</v>
      </c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27"/>
    </row>
    <row r="48" spans="1:75" s="28" customFormat="1" ht="39" customHeight="1" thickBot="1" x14ac:dyDescent="0.3">
      <c r="A48" s="324"/>
      <c r="B48" s="304"/>
      <c r="C48" s="327"/>
      <c r="D48" s="329"/>
      <c r="E48" s="328"/>
      <c r="F48" s="310"/>
      <c r="G48" s="312"/>
      <c r="H48" s="359"/>
      <c r="I48" s="333"/>
      <c r="J48" s="333"/>
      <c r="K48" s="333"/>
      <c r="L48" s="333"/>
      <c r="M48" s="333"/>
      <c r="N48" s="333"/>
      <c r="O48" s="333"/>
      <c r="P48" s="333"/>
      <c r="Q48" s="333"/>
      <c r="R48" s="333"/>
      <c r="S48" s="486"/>
      <c r="T48" s="333"/>
      <c r="U48" s="333"/>
      <c r="V48" s="333"/>
      <c r="W48" s="333"/>
      <c r="X48" s="331"/>
      <c r="Y48" s="114" t="s">
        <v>286</v>
      </c>
      <c r="Z48" s="115">
        <v>0</v>
      </c>
      <c r="AA48" s="116">
        <v>0.2</v>
      </c>
      <c r="AB48" s="114" t="s">
        <v>287</v>
      </c>
      <c r="AC48" s="21">
        <v>44105</v>
      </c>
      <c r="AD48" s="21">
        <v>44196</v>
      </c>
      <c r="AE48" s="114" t="s">
        <v>281</v>
      </c>
      <c r="AF48" s="114" t="s">
        <v>288</v>
      </c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 t="s">
        <v>100</v>
      </c>
      <c r="AW48" s="114"/>
      <c r="AX48" s="114"/>
      <c r="AY48" s="114"/>
      <c r="AZ48" s="114"/>
      <c r="BA48" s="114"/>
      <c r="BB48" s="114"/>
      <c r="BC48" s="114" t="s">
        <v>100</v>
      </c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27"/>
    </row>
    <row r="49" spans="1:75" s="28" customFormat="1" ht="38.25" hidden="1" customHeight="1" x14ac:dyDescent="0.25">
      <c r="A49" s="324"/>
      <c r="B49" s="304"/>
      <c r="C49" s="327">
        <f>+D49*30%</f>
        <v>3.3000000000000002E-2</v>
      </c>
      <c r="D49" s="328">
        <v>0.11</v>
      </c>
      <c r="E49" s="328" t="s">
        <v>289</v>
      </c>
      <c r="F49" s="310"/>
      <c r="G49" s="312"/>
      <c r="H49" s="358" t="s">
        <v>242</v>
      </c>
      <c r="I49" s="314" t="s">
        <v>290</v>
      </c>
      <c r="J49" s="314" t="s">
        <v>496</v>
      </c>
      <c r="K49" s="314" t="s">
        <v>292</v>
      </c>
      <c r="L49" s="314" t="s">
        <v>293</v>
      </c>
      <c r="M49" s="314" t="s">
        <v>294</v>
      </c>
      <c r="N49" s="314" t="s">
        <v>295</v>
      </c>
      <c r="O49" s="314" t="s">
        <v>116</v>
      </c>
      <c r="P49" s="314">
        <v>0</v>
      </c>
      <c r="Q49" s="334">
        <f t="shared" ref="Q49:W49" si="0">(100*0.7)+(80*0.3)</f>
        <v>94</v>
      </c>
      <c r="R49" s="334">
        <f t="shared" si="0"/>
        <v>94</v>
      </c>
      <c r="S49" s="487">
        <f t="shared" si="0"/>
        <v>94</v>
      </c>
      <c r="T49" s="334">
        <f t="shared" si="0"/>
        <v>94</v>
      </c>
      <c r="U49" s="334">
        <f t="shared" si="0"/>
        <v>94</v>
      </c>
      <c r="V49" s="334">
        <f t="shared" si="0"/>
        <v>94</v>
      </c>
      <c r="W49" s="334">
        <f t="shared" si="0"/>
        <v>94</v>
      </c>
      <c r="X49" s="315">
        <f>2900000*11.5</f>
        <v>33350000</v>
      </c>
      <c r="Y49" s="114" t="s">
        <v>296</v>
      </c>
      <c r="Z49" s="115">
        <v>0</v>
      </c>
      <c r="AA49" s="116">
        <v>0.05</v>
      </c>
      <c r="AB49" s="114" t="s">
        <v>297</v>
      </c>
      <c r="AC49" s="21">
        <v>43831</v>
      </c>
      <c r="AD49" s="21">
        <v>43861</v>
      </c>
      <c r="AE49" s="114" t="s">
        <v>298</v>
      </c>
      <c r="AF49" s="114" t="s">
        <v>299</v>
      </c>
      <c r="AG49" s="114" t="s">
        <v>100</v>
      </c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 t="s">
        <v>100</v>
      </c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 t="s">
        <v>100</v>
      </c>
      <c r="BK49" s="114" t="s">
        <v>143</v>
      </c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27"/>
    </row>
    <row r="50" spans="1:75" s="28" customFormat="1" ht="52.5" hidden="1" customHeight="1" x14ac:dyDescent="0.25">
      <c r="A50" s="324"/>
      <c r="B50" s="304"/>
      <c r="C50" s="327"/>
      <c r="D50" s="329"/>
      <c r="E50" s="328"/>
      <c r="F50" s="310"/>
      <c r="G50" s="312"/>
      <c r="H50" s="312"/>
      <c r="I50" s="314"/>
      <c r="J50" s="314"/>
      <c r="K50" s="314"/>
      <c r="L50" s="314"/>
      <c r="M50" s="314"/>
      <c r="N50" s="314"/>
      <c r="O50" s="314"/>
      <c r="P50" s="314"/>
      <c r="Q50" s="334"/>
      <c r="R50" s="334"/>
      <c r="S50" s="487"/>
      <c r="T50" s="334"/>
      <c r="U50" s="334"/>
      <c r="V50" s="334"/>
      <c r="W50" s="334"/>
      <c r="X50" s="315"/>
      <c r="Y50" s="114" t="s">
        <v>300</v>
      </c>
      <c r="Z50" s="115">
        <v>0</v>
      </c>
      <c r="AA50" s="116">
        <v>0.05</v>
      </c>
      <c r="AB50" s="114" t="s">
        <v>301</v>
      </c>
      <c r="AC50" s="21">
        <v>43862</v>
      </c>
      <c r="AD50" s="21">
        <v>43921</v>
      </c>
      <c r="AE50" s="114" t="s">
        <v>298</v>
      </c>
      <c r="AF50" s="114" t="s">
        <v>299</v>
      </c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 t="s">
        <v>100</v>
      </c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 t="s">
        <v>100</v>
      </c>
      <c r="BK50" s="114" t="s">
        <v>100</v>
      </c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27"/>
    </row>
    <row r="51" spans="1:75" s="28" customFormat="1" ht="1.5" hidden="1" customHeight="1" x14ac:dyDescent="0.25">
      <c r="A51" s="324"/>
      <c r="B51" s="304"/>
      <c r="C51" s="327"/>
      <c r="D51" s="329"/>
      <c r="E51" s="328"/>
      <c r="F51" s="310"/>
      <c r="G51" s="312"/>
      <c r="H51" s="312"/>
      <c r="I51" s="314"/>
      <c r="J51" s="314"/>
      <c r="K51" s="314"/>
      <c r="L51" s="314"/>
      <c r="M51" s="314"/>
      <c r="N51" s="314"/>
      <c r="O51" s="314"/>
      <c r="P51" s="314"/>
      <c r="Q51" s="334"/>
      <c r="R51" s="334"/>
      <c r="S51" s="487"/>
      <c r="T51" s="334"/>
      <c r="U51" s="334"/>
      <c r="V51" s="334"/>
      <c r="W51" s="334"/>
      <c r="X51" s="315"/>
      <c r="Y51" s="114" t="s">
        <v>302</v>
      </c>
      <c r="Z51" s="115">
        <v>0</v>
      </c>
      <c r="AA51" s="116">
        <v>0.15</v>
      </c>
      <c r="AB51" s="114" t="s">
        <v>303</v>
      </c>
      <c r="AC51" s="21">
        <v>43922</v>
      </c>
      <c r="AD51" s="21">
        <v>44196</v>
      </c>
      <c r="AE51" s="114" t="s">
        <v>298</v>
      </c>
      <c r="AF51" s="114" t="s">
        <v>304</v>
      </c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 t="s">
        <v>100</v>
      </c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 t="s">
        <v>100</v>
      </c>
      <c r="BK51" s="114" t="s">
        <v>100</v>
      </c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27"/>
    </row>
    <row r="52" spans="1:75" s="28" customFormat="1" ht="66" hidden="1" customHeight="1" x14ac:dyDescent="0.25">
      <c r="A52" s="324"/>
      <c r="B52" s="304"/>
      <c r="C52" s="327"/>
      <c r="D52" s="329"/>
      <c r="E52" s="328"/>
      <c r="F52" s="310"/>
      <c r="G52" s="312"/>
      <c r="H52" s="312"/>
      <c r="I52" s="314"/>
      <c r="J52" s="314"/>
      <c r="K52" s="314"/>
      <c r="L52" s="314"/>
      <c r="M52" s="314"/>
      <c r="N52" s="314"/>
      <c r="O52" s="314"/>
      <c r="P52" s="314"/>
      <c r="Q52" s="334"/>
      <c r="R52" s="334"/>
      <c r="S52" s="487"/>
      <c r="T52" s="334"/>
      <c r="U52" s="334"/>
      <c r="V52" s="334"/>
      <c r="W52" s="334"/>
      <c r="X52" s="315"/>
      <c r="Y52" s="114" t="s">
        <v>305</v>
      </c>
      <c r="Z52" s="115">
        <v>0</v>
      </c>
      <c r="AA52" s="116">
        <v>0.65</v>
      </c>
      <c r="AB52" s="114" t="s">
        <v>306</v>
      </c>
      <c r="AC52" s="21">
        <v>43831</v>
      </c>
      <c r="AD52" s="21">
        <v>44196</v>
      </c>
      <c r="AE52" s="114" t="s">
        <v>298</v>
      </c>
      <c r="AF52" s="114" t="s">
        <v>304</v>
      </c>
      <c r="AG52" s="114"/>
      <c r="AH52" s="114"/>
      <c r="AI52" s="114"/>
      <c r="AJ52" s="114"/>
      <c r="AK52" s="114"/>
      <c r="AL52" s="114"/>
      <c r="AM52" s="114" t="s">
        <v>100</v>
      </c>
      <c r="AN52" s="114"/>
      <c r="AO52" s="114"/>
      <c r="AP52" s="114"/>
      <c r="AQ52" s="114"/>
      <c r="AR52" s="114"/>
      <c r="AS52" s="114"/>
      <c r="AT52" s="114"/>
      <c r="AU52" s="114"/>
      <c r="AV52" s="114"/>
      <c r="AW52" s="114" t="s">
        <v>100</v>
      </c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 t="s">
        <v>100</v>
      </c>
      <c r="BK52" s="114" t="s">
        <v>100</v>
      </c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27"/>
    </row>
    <row r="53" spans="1:75" s="28" customFormat="1" ht="4.5" hidden="1" customHeight="1" thickBot="1" x14ac:dyDescent="0.3">
      <c r="A53" s="325"/>
      <c r="B53" s="305"/>
      <c r="C53" s="327"/>
      <c r="D53" s="329"/>
      <c r="E53" s="328"/>
      <c r="F53" s="311"/>
      <c r="G53" s="313"/>
      <c r="H53" s="312"/>
      <c r="I53" s="314"/>
      <c r="J53" s="314"/>
      <c r="K53" s="314"/>
      <c r="L53" s="314"/>
      <c r="M53" s="314"/>
      <c r="N53" s="314"/>
      <c r="O53" s="314"/>
      <c r="P53" s="314"/>
      <c r="Q53" s="334"/>
      <c r="R53" s="334"/>
      <c r="S53" s="487"/>
      <c r="T53" s="334"/>
      <c r="U53" s="334"/>
      <c r="V53" s="334"/>
      <c r="W53" s="334"/>
      <c r="X53" s="315"/>
      <c r="Y53" s="114" t="s">
        <v>307</v>
      </c>
      <c r="Z53" s="115">
        <v>0</v>
      </c>
      <c r="AA53" s="116">
        <v>0.1</v>
      </c>
      <c r="AB53" s="114" t="s">
        <v>308</v>
      </c>
      <c r="AC53" s="21">
        <v>44166</v>
      </c>
      <c r="AD53" s="21">
        <v>44196</v>
      </c>
      <c r="AE53" s="114" t="s">
        <v>298</v>
      </c>
      <c r="AF53" s="114" t="s">
        <v>299</v>
      </c>
      <c r="AG53" s="114"/>
      <c r="AH53" s="114"/>
      <c r="AI53" s="114"/>
      <c r="AJ53" s="114"/>
      <c r="AK53" s="114"/>
      <c r="AL53" s="114"/>
      <c r="AM53" s="114" t="s">
        <v>100</v>
      </c>
      <c r="AN53" s="114"/>
      <c r="AO53" s="114"/>
      <c r="AP53" s="114"/>
      <c r="AQ53" s="114"/>
      <c r="AR53" s="114"/>
      <c r="AS53" s="114"/>
      <c r="AT53" s="114"/>
      <c r="AU53" s="114"/>
      <c r="AV53" s="114"/>
      <c r="AW53" s="114" t="s">
        <v>100</v>
      </c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 t="s">
        <v>100</v>
      </c>
      <c r="BK53" s="114" t="s">
        <v>100</v>
      </c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27"/>
    </row>
    <row r="54" spans="1:75" s="28" customFormat="1" ht="34.5" customHeight="1" thickTop="1" x14ac:dyDescent="0.25">
      <c r="A54" s="364" t="s">
        <v>479</v>
      </c>
      <c r="B54" s="326">
        <v>0.4</v>
      </c>
      <c r="C54" s="360">
        <f>+D54*40%</f>
        <v>4.8000000000000001E-2</v>
      </c>
      <c r="D54" s="336">
        <v>0.12</v>
      </c>
      <c r="E54" s="339" t="s">
        <v>310</v>
      </c>
      <c r="F54" s="330">
        <v>1</v>
      </c>
      <c r="G54" s="340">
        <v>0.25</v>
      </c>
      <c r="H54" s="314" t="s">
        <v>132</v>
      </c>
      <c r="I54" s="347" t="s">
        <v>311</v>
      </c>
      <c r="J54" s="314" t="s">
        <v>503</v>
      </c>
      <c r="K54" s="314" t="s">
        <v>312</v>
      </c>
      <c r="L54" s="314" t="s">
        <v>313</v>
      </c>
      <c r="M54" s="314" t="s">
        <v>311</v>
      </c>
      <c r="N54" s="314" t="s">
        <v>314</v>
      </c>
      <c r="O54" s="314" t="s">
        <v>138</v>
      </c>
      <c r="P54" s="314">
        <v>1</v>
      </c>
      <c r="Q54" s="314">
        <v>3</v>
      </c>
      <c r="R54" s="314">
        <v>0</v>
      </c>
      <c r="S54" s="480">
        <v>0</v>
      </c>
      <c r="T54" s="314">
        <v>0</v>
      </c>
      <c r="U54" s="314">
        <v>0</v>
      </c>
      <c r="V54" s="314">
        <v>3</v>
      </c>
      <c r="W54" s="314">
        <v>3</v>
      </c>
      <c r="X54" s="315">
        <v>3720000000</v>
      </c>
      <c r="Y54" s="114" t="s">
        <v>315</v>
      </c>
      <c r="Z54" s="115">
        <v>0</v>
      </c>
      <c r="AA54" s="116">
        <v>0.25</v>
      </c>
      <c r="AB54" s="114" t="s">
        <v>316</v>
      </c>
      <c r="AC54" s="21">
        <v>43831</v>
      </c>
      <c r="AD54" s="21">
        <v>43921</v>
      </c>
      <c r="AE54" s="114" t="s">
        <v>317</v>
      </c>
      <c r="AF54" s="114" t="s">
        <v>318</v>
      </c>
      <c r="AG54" s="114" t="s">
        <v>100</v>
      </c>
      <c r="AH54" s="114" t="s">
        <v>100</v>
      </c>
      <c r="AI54" s="114"/>
      <c r="AJ54" s="114"/>
      <c r="AK54" s="114"/>
      <c r="AL54" s="114"/>
      <c r="AM54" s="114"/>
      <c r="AN54" s="114"/>
      <c r="AO54" s="114"/>
      <c r="AP54" s="114"/>
      <c r="AQ54" s="114"/>
      <c r="AR54" s="114" t="s">
        <v>100</v>
      </c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 t="s">
        <v>100</v>
      </c>
      <c r="BD54" s="114"/>
      <c r="BE54" s="114"/>
      <c r="BF54" s="114"/>
      <c r="BG54" s="114"/>
      <c r="BH54" s="114"/>
      <c r="BI54" s="114"/>
      <c r="BJ54" s="114"/>
      <c r="BK54" s="114"/>
      <c r="BL54" s="114" t="s">
        <v>100</v>
      </c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27"/>
    </row>
    <row r="55" spans="1:75" s="28" customFormat="1" ht="49.5" customHeight="1" x14ac:dyDescent="0.25">
      <c r="A55" s="365"/>
      <c r="B55" s="304"/>
      <c r="C55" s="360"/>
      <c r="D55" s="337"/>
      <c r="E55" s="339"/>
      <c r="F55" s="310"/>
      <c r="G55" s="376"/>
      <c r="H55" s="314"/>
      <c r="I55" s="348"/>
      <c r="J55" s="333"/>
      <c r="K55" s="333"/>
      <c r="L55" s="333"/>
      <c r="M55" s="333"/>
      <c r="N55" s="333"/>
      <c r="O55" s="333"/>
      <c r="P55" s="333"/>
      <c r="Q55" s="333"/>
      <c r="R55" s="333"/>
      <c r="S55" s="486"/>
      <c r="T55" s="333"/>
      <c r="U55" s="333"/>
      <c r="V55" s="333"/>
      <c r="W55" s="333"/>
      <c r="X55" s="331"/>
      <c r="Y55" s="114" t="s">
        <v>319</v>
      </c>
      <c r="Z55" s="115">
        <v>0</v>
      </c>
      <c r="AA55" s="116">
        <v>0.5</v>
      </c>
      <c r="AB55" s="114" t="s">
        <v>320</v>
      </c>
      <c r="AC55" s="21">
        <v>43922</v>
      </c>
      <c r="AD55" s="21">
        <v>44165</v>
      </c>
      <c r="AE55" s="114" t="s">
        <v>317</v>
      </c>
      <c r="AF55" s="114" t="s">
        <v>321</v>
      </c>
      <c r="AG55" s="114"/>
      <c r="AH55" s="114"/>
      <c r="AI55" s="114"/>
      <c r="AJ55" s="114"/>
      <c r="AK55" s="114"/>
      <c r="AL55" s="114" t="s">
        <v>100</v>
      </c>
      <c r="AM55" s="114"/>
      <c r="AN55" s="114"/>
      <c r="AO55" s="114"/>
      <c r="AP55" s="114"/>
      <c r="AQ55" s="114"/>
      <c r="AR55" s="114" t="s">
        <v>100</v>
      </c>
      <c r="AS55" s="114"/>
      <c r="AT55" s="114"/>
      <c r="AU55" s="114" t="s">
        <v>100</v>
      </c>
      <c r="AV55" s="114" t="s">
        <v>100</v>
      </c>
      <c r="AW55" s="114"/>
      <c r="AX55" s="114" t="s">
        <v>100</v>
      </c>
      <c r="AY55" s="114"/>
      <c r="AZ55" s="114"/>
      <c r="BA55" s="25"/>
      <c r="BB55" s="25"/>
      <c r="BC55" s="114" t="s">
        <v>100</v>
      </c>
      <c r="BD55" s="25"/>
      <c r="BE55" s="25"/>
      <c r="BF55" s="25"/>
      <c r="BG55" s="25"/>
      <c r="BH55" s="25"/>
      <c r="BI55" s="25"/>
      <c r="BJ55" s="25"/>
      <c r="BK55" s="25"/>
      <c r="BL55" s="114" t="s">
        <v>100</v>
      </c>
      <c r="BM55" s="25"/>
      <c r="BN55" s="25"/>
      <c r="BO55" s="25"/>
      <c r="BP55" s="25"/>
      <c r="BQ55" s="25"/>
      <c r="BR55" s="25"/>
      <c r="BS55" s="25"/>
      <c r="BT55" s="25"/>
      <c r="BU55" s="25"/>
      <c r="BV55" s="114"/>
      <c r="BW55" s="27"/>
    </row>
    <row r="56" spans="1:75" s="28" customFormat="1" ht="39.75" customHeight="1" x14ac:dyDescent="0.25">
      <c r="A56" s="365"/>
      <c r="B56" s="304"/>
      <c r="C56" s="360"/>
      <c r="D56" s="338"/>
      <c r="E56" s="339"/>
      <c r="F56" s="310"/>
      <c r="G56" s="376"/>
      <c r="H56" s="314"/>
      <c r="I56" s="348"/>
      <c r="J56" s="333"/>
      <c r="K56" s="333"/>
      <c r="L56" s="333"/>
      <c r="M56" s="333"/>
      <c r="N56" s="333"/>
      <c r="O56" s="333"/>
      <c r="P56" s="333"/>
      <c r="Q56" s="333"/>
      <c r="R56" s="333"/>
      <c r="S56" s="486"/>
      <c r="T56" s="333"/>
      <c r="U56" s="333"/>
      <c r="V56" s="333"/>
      <c r="W56" s="333"/>
      <c r="X56" s="331"/>
      <c r="Y56" s="114" t="s">
        <v>322</v>
      </c>
      <c r="Z56" s="115">
        <v>0</v>
      </c>
      <c r="AA56" s="116">
        <v>0.25</v>
      </c>
      <c r="AB56" s="114" t="s">
        <v>323</v>
      </c>
      <c r="AC56" s="21">
        <v>44105</v>
      </c>
      <c r="AD56" s="21">
        <v>44196</v>
      </c>
      <c r="AE56" s="114" t="s">
        <v>317</v>
      </c>
      <c r="AF56" s="114" t="s">
        <v>324</v>
      </c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 t="s">
        <v>100</v>
      </c>
      <c r="AW56" s="114"/>
      <c r="AX56" s="114"/>
      <c r="AY56" s="114" t="s">
        <v>100</v>
      </c>
      <c r="AZ56" s="114"/>
      <c r="BA56" s="25"/>
      <c r="BB56" s="25"/>
      <c r="BC56" s="114" t="s">
        <v>100</v>
      </c>
      <c r="BD56" s="25"/>
      <c r="BE56" s="25"/>
      <c r="BF56" s="25"/>
      <c r="BG56" s="25"/>
      <c r="BH56" s="25"/>
      <c r="BI56" s="25"/>
      <c r="BJ56" s="25"/>
      <c r="BK56" s="25"/>
      <c r="BL56" s="114"/>
      <c r="BM56" s="25"/>
      <c r="BN56" s="25"/>
      <c r="BO56" s="25"/>
      <c r="BP56" s="25"/>
      <c r="BQ56" s="25"/>
      <c r="BR56" s="25"/>
      <c r="BS56" s="25"/>
      <c r="BT56" s="25"/>
      <c r="BU56" s="25"/>
      <c r="BV56" s="114"/>
      <c r="BW56" s="27"/>
    </row>
    <row r="57" spans="1:75" s="28" customFormat="1" ht="43.5" customHeight="1" x14ac:dyDescent="0.25">
      <c r="A57" s="365"/>
      <c r="B57" s="304"/>
      <c r="C57" s="360">
        <f>+D57*40%</f>
        <v>4.8000000000000001E-2</v>
      </c>
      <c r="D57" s="336">
        <v>0.12</v>
      </c>
      <c r="E57" s="339" t="s">
        <v>325</v>
      </c>
      <c r="F57" s="310"/>
      <c r="G57" s="376"/>
      <c r="H57" s="314" t="s">
        <v>326</v>
      </c>
      <c r="I57" s="347" t="s">
        <v>327</v>
      </c>
      <c r="J57" s="314" t="s">
        <v>503</v>
      </c>
      <c r="K57" s="314" t="s">
        <v>328</v>
      </c>
      <c r="L57" s="314" t="s">
        <v>313</v>
      </c>
      <c r="M57" s="314" t="s">
        <v>327</v>
      </c>
      <c r="N57" s="314" t="s">
        <v>329</v>
      </c>
      <c r="O57" s="314" t="s">
        <v>138</v>
      </c>
      <c r="P57" s="314">
        <v>2</v>
      </c>
      <c r="Q57" s="314">
        <v>3</v>
      </c>
      <c r="R57" s="314">
        <v>0</v>
      </c>
      <c r="S57" s="480">
        <v>0</v>
      </c>
      <c r="T57" s="314">
        <v>0</v>
      </c>
      <c r="U57" s="314">
        <v>3</v>
      </c>
      <c r="V57" s="314">
        <v>3</v>
      </c>
      <c r="W57" s="314">
        <v>3</v>
      </c>
      <c r="X57" s="315">
        <f>SUM(Z57:Z59)</f>
        <v>0</v>
      </c>
      <c r="Y57" s="114" t="s">
        <v>330</v>
      </c>
      <c r="Z57" s="115">
        <v>0</v>
      </c>
      <c r="AA57" s="116">
        <v>0.35</v>
      </c>
      <c r="AB57" s="114" t="s">
        <v>331</v>
      </c>
      <c r="AC57" s="21">
        <v>43831</v>
      </c>
      <c r="AD57" s="21">
        <v>43921</v>
      </c>
      <c r="AE57" s="114" t="s">
        <v>332</v>
      </c>
      <c r="AF57" s="114" t="s">
        <v>333</v>
      </c>
      <c r="AG57" s="114"/>
      <c r="AH57" s="114" t="s">
        <v>100</v>
      </c>
      <c r="AI57" s="114"/>
      <c r="AJ57" s="114"/>
      <c r="AK57" s="114"/>
      <c r="AL57" s="114" t="s">
        <v>100</v>
      </c>
      <c r="AM57" s="114"/>
      <c r="AN57" s="114"/>
      <c r="AO57" s="114"/>
      <c r="AP57" s="114"/>
      <c r="AQ57" s="114"/>
      <c r="AR57" s="114" t="s">
        <v>100</v>
      </c>
      <c r="AS57" s="114"/>
      <c r="AT57" s="114"/>
      <c r="AU57" s="114"/>
      <c r="AV57" s="114"/>
      <c r="AW57" s="114"/>
      <c r="AX57" s="114"/>
      <c r="AY57" s="114"/>
      <c r="AZ57" s="114"/>
      <c r="BA57" s="25"/>
      <c r="BB57" s="25"/>
      <c r="BC57" s="114" t="s">
        <v>100</v>
      </c>
      <c r="BD57" s="25"/>
      <c r="BE57" s="25"/>
      <c r="BF57" s="25"/>
      <c r="BG57" s="25"/>
      <c r="BH57" s="25"/>
      <c r="BI57" s="25"/>
      <c r="BJ57" s="25"/>
      <c r="BK57" s="25"/>
      <c r="BL57" s="114" t="s">
        <v>100</v>
      </c>
      <c r="BM57" s="25"/>
      <c r="BN57" s="25"/>
      <c r="BO57" s="25"/>
      <c r="BP57" s="25"/>
      <c r="BQ57" s="25"/>
      <c r="BR57" s="25"/>
      <c r="BS57" s="25"/>
      <c r="BT57" s="25"/>
      <c r="BU57" s="25"/>
      <c r="BV57" s="114"/>
      <c r="BW57" s="27"/>
    </row>
    <row r="58" spans="1:75" s="28" customFormat="1" ht="48.75" customHeight="1" x14ac:dyDescent="0.25">
      <c r="A58" s="365"/>
      <c r="B58" s="304"/>
      <c r="C58" s="360"/>
      <c r="D58" s="337"/>
      <c r="E58" s="339"/>
      <c r="F58" s="310"/>
      <c r="G58" s="376"/>
      <c r="H58" s="314"/>
      <c r="I58" s="348"/>
      <c r="J58" s="333"/>
      <c r="K58" s="333"/>
      <c r="L58" s="333"/>
      <c r="M58" s="333"/>
      <c r="N58" s="333"/>
      <c r="O58" s="333"/>
      <c r="P58" s="333"/>
      <c r="Q58" s="333"/>
      <c r="R58" s="333"/>
      <c r="S58" s="486"/>
      <c r="T58" s="333"/>
      <c r="U58" s="333"/>
      <c r="V58" s="333"/>
      <c r="W58" s="333"/>
      <c r="X58" s="331"/>
      <c r="Y58" s="114" t="s">
        <v>315</v>
      </c>
      <c r="Z58" s="115">
        <v>0</v>
      </c>
      <c r="AA58" s="116">
        <v>0.35</v>
      </c>
      <c r="AB58" s="114" t="s">
        <v>316</v>
      </c>
      <c r="AC58" s="21">
        <v>43922</v>
      </c>
      <c r="AD58" s="21">
        <v>44012</v>
      </c>
      <c r="AE58" s="114" t="s">
        <v>332</v>
      </c>
      <c r="AF58" s="114" t="s">
        <v>334</v>
      </c>
      <c r="AG58" s="114" t="s">
        <v>100</v>
      </c>
      <c r="AH58" s="114" t="s">
        <v>100</v>
      </c>
      <c r="AI58" s="114"/>
      <c r="AJ58" s="114"/>
      <c r="AK58" s="114"/>
      <c r="AL58" s="114" t="s">
        <v>100</v>
      </c>
      <c r="AM58" s="114"/>
      <c r="AN58" s="114"/>
      <c r="AO58" s="114"/>
      <c r="AP58" s="114"/>
      <c r="AQ58" s="114"/>
      <c r="AR58" s="114" t="s">
        <v>100</v>
      </c>
      <c r="AS58" s="114"/>
      <c r="AT58" s="114"/>
      <c r="AU58" s="114" t="s">
        <v>100</v>
      </c>
      <c r="AV58" s="114"/>
      <c r="AW58" s="114"/>
      <c r="AX58" s="114"/>
      <c r="AY58" s="114"/>
      <c r="AZ58" s="114"/>
      <c r="BA58" s="25"/>
      <c r="BB58" s="25"/>
      <c r="BC58" s="114" t="s">
        <v>100</v>
      </c>
      <c r="BD58" s="25"/>
      <c r="BE58" s="25"/>
      <c r="BF58" s="25"/>
      <c r="BG58" s="25"/>
      <c r="BH58" s="25"/>
      <c r="BI58" s="25"/>
      <c r="BJ58" s="25"/>
      <c r="BK58" s="25"/>
      <c r="BL58" s="114" t="s">
        <v>100</v>
      </c>
      <c r="BM58" s="25"/>
      <c r="BN58" s="25"/>
      <c r="BO58" s="25"/>
      <c r="BP58" s="25"/>
      <c r="BQ58" s="25"/>
      <c r="BR58" s="25"/>
      <c r="BS58" s="25"/>
      <c r="BT58" s="25"/>
      <c r="BU58" s="25"/>
      <c r="BV58" s="114"/>
      <c r="BW58" s="27"/>
    </row>
    <row r="59" spans="1:75" s="28" customFormat="1" ht="39.75" customHeight="1" x14ac:dyDescent="0.25">
      <c r="A59" s="365"/>
      <c r="B59" s="304"/>
      <c r="C59" s="360"/>
      <c r="D59" s="338"/>
      <c r="E59" s="339"/>
      <c r="F59" s="310"/>
      <c r="G59" s="376"/>
      <c r="H59" s="314"/>
      <c r="I59" s="348"/>
      <c r="J59" s="333"/>
      <c r="K59" s="333"/>
      <c r="L59" s="333"/>
      <c r="M59" s="333"/>
      <c r="N59" s="333"/>
      <c r="O59" s="333"/>
      <c r="P59" s="333"/>
      <c r="Q59" s="333"/>
      <c r="R59" s="333"/>
      <c r="S59" s="486"/>
      <c r="T59" s="333"/>
      <c r="U59" s="333"/>
      <c r="V59" s="333"/>
      <c r="W59" s="333"/>
      <c r="X59" s="331"/>
      <c r="Y59" s="114" t="s">
        <v>335</v>
      </c>
      <c r="Z59" s="115">
        <v>0</v>
      </c>
      <c r="AA59" s="116">
        <v>0.3</v>
      </c>
      <c r="AB59" s="114" t="s">
        <v>320</v>
      </c>
      <c r="AC59" s="21">
        <v>44013</v>
      </c>
      <c r="AD59" s="21">
        <v>44196</v>
      </c>
      <c r="AE59" s="114" t="s">
        <v>332</v>
      </c>
      <c r="AF59" s="114" t="s">
        <v>321</v>
      </c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25"/>
      <c r="BB59" s="25"/>
      <c r="BC59" s="114"/>
      <c r="BD59" s="25"/>
      <c r="BE59" s="25"/>
      <c r="BF59" s="25"/>
      <c r="BG59" s="25"/>
      <c r="BH59" s="25"/>
      <c r="BI59" s="25"/>
      <c r="BJ59" s="25"/>
      <c r="BK59" s="25"/>
      <c r="BL59" s="114"/>
      <c r="BM59" s="25"/>
      <c r="BN59" s="25"/>
      <c r="BO59" s="25"/>
      <c r="BP59" s="25"/>
      <c r="BQ59" s="25"/>
      <c r="BR59" s="25"/>
      <c r="BS59" s="25"/>
      <c r="BT59" s="25"/>
      <c r="BU59" s="25"/>
      <c r="BV59" s="114"/>
      <c r="BW59" s="27"/>
    </row>
    <row r="60" spans="1:75" s="28" customFormat="1" ht="41.25" customHeight="1" x14ac:dyDescent="0.25">
      <c r="A60" s="365"/>
      <c r="B60" s="304"/>
      <c r="C60" s="360">
        <f>+D60*40%</f>
        <v>4.8000000000000001E-2</v>
      </c>
      <c r="D60" s="336">
        <v>0.12</v>
      </c>
      <c r="E60" s="339" t="s">
        <v>336</v>
      </c>
      <c r="F60" s="310"/>
      <c r="G60" s="376"/>
      <c r="H60" s="361" t="s">
        <v>132</v>
      </c>
      <c r="I60" s="347" t="s">
        <v>339</v>
      </c>
      <c r="J60" s="314" t="s">
        <v>503</v>
      </c>
      <c r="K60" s="314" t="s">
        <v>274</v>
      </c>
      <c r="L60" s="314" t="s">
        <v>338</v>
      </c>
      <c r="M60" s="314" t="s">
        <v>339</v>
      </c>
      <c r="N60" s="314" t="s">
        <v>340</v>
      </c>
      <c r="O60" s="314" t="s">
        <v>138</v>
      </c>
      <c r="P60" s="314">
        <v>6</v>
      </c>
      <c r="Q60" s="314">
        <v>10</v>
      </c>
      <c r="R60" s="314">
        <v>0</v>
      </c>
      <c r="S60" s="480">
        <v>0</v>
      </c>
      <c r="T60" s="314">
        <v>0</v>
      </c>
      <c r="U60" s="314">
        <v>0</v>
      </c>
      <c r="V60" s="314">
        <v>10</v>
      </c>
      <c r="W60" s="314">
        <v>10</v>
      </c>
      <c r="X60" s="315">
        <v>125000000</v>
      </c>
      <c r="Y60" s="114" t="s">
        <v>341</v>
      </c>
      <c r="Z60" s="115">
        <v>0</v>
      </c>
      <c r="AA60" s="116">
        <v>0.8</v>
      </c>
      <c r="AB60" s="114" t="s">
        <v>320</v>
      </c>
      <c r="AC60" s="21">
        <v>43831</v>
      </c>
      <c r="AD60" s="21">
        <v>44196</v>
      </c>
      <c r="AE60" s="114" t="s">
        <v>317</v>
      </c>
      <c r="AF60" s="114" t="s">
        <v>321</v>
      </c>
      <c r="AG60" s="114"/>
      <c r="AH60" s="114"/>
      <c r="AI60" s="114"/>
      <c r="AJ60" s="114"/>
      <c r="AK60" s="114"/>
      <c r="AL60" s="114" t="s">
        <v>100</v>
      </c>
      <c r="AM60" s="114"/>
      <c r="AN60" s="114"/>
      <c r="AO60" s="114"/>
      <c r="AP60" s="114"/>
      <c r="AQ60" s="114"/>
      <c r="AR60" s="114" t="s">
        <v>100</v>
      </c>
      <c r="AS60" s="114"/>
      <c r="AT60" s="114"/>
      <c r="AU60" s="114" t="s">
        <v>100</v>
      </c>
      <c r="AV60" s="114" t="s">
        <v>100</v>
      </c>
      <c r="AW60" s="114"/>
      <c r="AX60" s="114"/>
      <c r="AY60" s="114"/>
      <c r="AZ60" s="114"/>
      <c r="BA60" s="25"/>
      <c r="BB60" s="25"/>
      <c r="BC60" s="114" t="s">
        <v>100</v>
      </c>
      <c r="BD60" s="25"/>
      <c r="BE60" s="25"/>
      <c r="BF60" s="25"/>
      <c r="BG60" s="25"/>
      <c r="BH60" s="25"/>
      <c r="BI60" s="25"/>
      <c r="BJ60" s="25"/>
      <c r="BK60" s="25"/>
      <c r="BL60" s="114" t="s">
        <v>100</v>
      </c>
      <c r="BM60" s="25"/>
      <c r="BN60" s="25"/>
      <c r="BO60" s="25"/>
      <c r="BP60" s="25"/>
      <c r="BQ60" s="25"/>
      <c r="BR60" s="25"/>
      <c r="BS60" s="25"/>
      <c r="BT60" s="25"/>
      <c r="BU60" s="25"/>
      <c r="BV60" s="114"/>
      <c r="BW60" s="27"/>
    </row>
    <row r="61" spans="1:75" s="28" customFormat="1" ht="54" customHeight="1" x14ac:dyDescent="0.25">
      <c r="A61" s="365"/>
      <c r="B61" s="304"/>
      <c r="C61" s="360"/>
      <c r="D61" s="338"/>
      <c r="E61" s="339"/>
      <c r="F61" s="310"/>
      <c r="G61" s="376"/>
      <c r="H61" s="362"/>
      <c r="I61" s="348"/>
      <c r="J61" s="333"/>
      <c r="K61" s="333"/>
      <c r="L61" s="333"/>
      <c r="M61" s="314"/>
      <c r="N61" s="314"/>
      <c r="O61" s="333"/>
      <c r="P61" s="333"/>
      <c r="Q61" s="333"/>
      <c r="R61" s="333"/>
      <c r="S61" s="486"/>
      <c r="T61" s="333"/>
      <c r="U61" s="333"/>
      <c r="V61" s="333"/>
      <c r="W61" s="333"/>
      <c r="X61" s="331"/>
      <c r="Y61" s="114" t="s">
        <v>322</v>
      </c>
      <c r="Z61" s="115">
        <v>0</v>
      </c>
      <c r="AA61" s="116">
        <v>0.2</v>
      </c>
      <c r="AB61" s="114" t="s">
        <v>342</v>
      </c>
      <c r="AC61" s="21">
        <v>44105</v>
      </c>
      <c r="AD61" s="21">
        <v>44196</v>
      </c>
      <c r="AE61" s="114" t="s">
        <v>317</v>
      </c>
      <c r="AF61" s="114" t="s">
        <v>324</v>
      </c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 t="s">
        <v>100</v>
      </c>
      <c r="AV61" s="114" t="s">
        <v>100</v>
      </c>
      <c r="AW61" s="114"/>
      <c r="AX61" s="114" t="s">
        <v>100</v>
      </c>
      <c r="AY61" s="114"/>
      <c r="AZ61" s="114"/>
      <c r="BA61" s="25"/>
      <c r="BB61" s="25"/>
      <c r="BC61" s="114" t="s">
        <v>100</v>
      </c>
      <c r="BD61" s="25"/>
      <c r="BE61" s="25"/>
      <c r="BF61" s="25"/>
      <c r="BG61" s="25"/>
      <c r="BH61" s="25"/>
      <c r="BI61" s="25"/>
      <c r="BJ61" s="25"/>
      <c r="BK61" s="25"/>
      <c r="BL61" s="114"/>
      <c r="BM61" s="25"/>
      <c r="BN61" s="25"/>
      <c r="BO61" s="25"/>
      <c r="BP61" s="25"/>
      <c r="BQ61" s="25"/>
      <c r="BR61" s="25"/>
      <c r="BS61" s="25"/>
      <c r="BT61" s="25"/>
      <c r="BU61" s="25"/>
      <c r="BV61" s="114"/>
      <c r="BW61" s="27"/>
    </row>
    <row r="62" spans="1:75" s="28" customFormat="1" ht="33.75" customHeight="1" x14ac:dyDescent="0.25">
      <c r="A62" s="365"/>
      <c r="B62" s="304"/>
      <c r="C62" s="327">
        <f>+D62*40%</f>
        <v>4.8000000000000001E-2</v>
      </c>
      <c r="D62" s="336">
        <v>0.12</v>
      </c>
      <c r="E62" s="339" t="s">
        <v>343</v>
      </c>
      <c r="F62" s="310"/>
      <c r="G62" s="376"/>
      <c r="H62" s="314" t="s">
        <v>177</v>
      </c>
      <c r="I62" s="347" t="s">
        <v>344</v>
      </c>
      <c r="J62" s="314" t="s">
        <v>503</v>
      </c>
      <c r="K62" s="314" t="s">
        <v>345</v>
      </c>
      <c r="L62" s="314" t="s">
        <v>276</v>
      </c>
      <c r="M62" s="314" t="s">
        <v>344</v>
      </c>
      <c r="N62" s="314" t="s">
        <v>346</v>
      </c>
      <c r="O62" s="314" t="s">
        <v>138</v>
      </c>
      <c r="P62" s="314">
        <v>3</v>
      </c>
      <c r="Q62" s="314">
        <v>3</v>
      </c>
      <c r="R62" s="314">
        <v>0</v>
      </c>
      <c r="S62" s="480">
        <v>0</v>
      </c>
      <c r="T62" s="314">
        <v>0</v>
      </c>
      <c r="U62" s="314">
        <v>0</v>
      </c>
      <c r="V62" s="314">
        <v>3</v>
      </c>
      <c r="W62" s="314">
        <v>3</v>
      </c>
      <c r="X62" s="315">
        <f>Z62</f>
        <v>0</v>
      </c>
      <c r="Y62" s="114" t="s">
        <v>347</v>
      </c>
      <c r="Z62" s="115">
        <v>0</v>
      </c>
      <c r="AA62" s="116">
        <v>0.25</v>
      </c>
      <c r="AB62" s="114" t="s">
        <v>348</v>
      </c>
      <c r="AC62" s="21">
        <v>43831</v>
      </c>
      <c r="AD62" s="21">
        <v>43921</v>
      </c>
      <c r="AE62" s="114" t="s">
        <v>317</v>
      </c>
      <c r="AF62" s="114" t="s">
        <v>318</v>
      </c>
      <c r="AG62" s="114" t="s">
        <v>100</v>
      </c>
      <c r="AH62" s="114" t="s">
        <v>100</v>
      </c>
      <c r="AI62" s="114"/>
      <c r="AJ62" s="114"/>
      <c r="AK62" s="114"/>
      <c r="AL62" s="114" t="s">
        <v>100</v>
      </c>
      <c r="AM62" s="114"/>
      <c r="AN62" s="114"/>
      <c r="AO62" s="114"/>
      <c r="AP62" s="114"/>
      <c r="AQ62" s="114"/>
      <c r="AR62" s="114" t="s">
        <v>100</v>
      </c>
      <c r="AS62" s="114"/>
      <c r="AT62" s="114"/>
      <c r="AU62" s="114"/>
      <c r="AV62" s="114"/>
      <c r="AW62" s="114"/>
      <c r="AX62" s="114"/>
      <c r="AY62" s="114"/>
      <c r="AZ62" s="114"/>
      <c r="BA62" s="25"/>
      <c r="BB62" s="25"/>
      <c r="BC62" s="114" t="s">
        <v>100</v>
      </c>
      <c r="BD62" s="25"/>
      <c r="BE62" s="25"/>
      <c r="BF62" s="25"/>
      <c r="BG62" s="25"/>
      <c r="BH62" s="25"/>
      <c r="BI62" s="25"/>
      <c r="BJ62" s="25"/>
      <c r="BK62" s="25"/>
      <c r="BL62" s="114" t="s">
        <v>100</v>
      </c>
      <c r="BM62" s="25"/>
      <c r="BN62" s="25"/>
      <c r="BO62" s="25"/>
      <c r="BP62" s="25"/>
      <c r="BQ62" s="25"/>
      <c r="BR62" s="25"/>
      <c r="BS62" s="25"/>
      <c r="BT62" s="25"/>
      <c r="BU62" s="25"/>
      <c r="BV62" s="114"/>
      <c r="BW62" s="27"/>
    </row>
    <row r="63" spans="1:75" s="28" customFormat="1" ht="48" customHeight="1" x14ac:dyDescent="0.25">
      <c r="A63" s="365"/>
      <c r="B63" s="304"/>
      <c r="C63" s="327"/>
      <c r="D63" s="337"/>
      <c r="E63" s="339"/>
      <c r="F63" s="310"/>
      <c r="G63" s="376"/>
      <c r="H63" s="314"/>
      <c r="I63" s="348"/>
      <c r="J63" s="333"/>
      <c r="K63" s="333"/>
      <c r="L63" s="333"/>
      <c r="M63" s="333"/>
      <c r="N63" s="333"/>
      <c r="O63" s="333"/>
      <c r="P63" s="333"/>
      <c r="Q63" s="333"/>
      <c r="R63" s="333"/>
      <c r="S63" s="486"/>
      <c r="T63" s="333"/>
      <c r="U63" s="333"/>
      <c r="V63" s="333"/>
      <c r="W63" s="333"/>
      <c r="X63" s="331"/>
      <c r="Y63" s="114" t="s">
        <v>349</v>
      </c>
      <c r="Z63" s="115">
        <v>0</v>
      </c>
      <c r="AA63" s="116">
        <v>0.5</v>
      </c>
      <c r="AB63" s="114" t="s">
        <v>350</v>
      </c>
      <c r="AC63" s="21">
        <v>43922</v>
      </c>
      <c r="AD63" s="21">
        <v>44104</v>
      </c>
      <c r="AE63" s="114" t="s">
        <v>317</v>
      </c>
      <c r="AF63" s="114" t="s">
        <v>351</v>
      </c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 t="s">
        <v>100</v>
      </c>
      <c r="AS63" s="114"/>
      <c r="AT63" s="114"/>
      <c r="AU63" s="114" t="s">
        <v>100</v>
      </c>
      <c r="AV63" s="114" t="s">
        <v>100</v>
      </c>
      <c r="AW63" s="114"/>
      <c r="AX63" s="114" t="s">
        <v>100</v>
      </c>
      <c r="AY63" s="114"/>
      <c r="AZ63" s="114"/>
      <c r="BA63" s="25"/>
      <c r="BB63" s="25"/>
      <c r="BC63" s="114" t="s">
        <v>100</v>
      </c>
      <c r="BD63" s="25"/>
      <c r="BE63" s="25"/>
      <c r="BF63" s="25"/>
      <c r="BG63" s="25"/>
      <c r="BH63" s="25"/>
      <c r="BI63" s="25"/>
      <c r="BJ63" s="25"/>
      <c r="BK63" s="25"/>
      <c r="BL63" s="114"/>
      <c r="BM63" s="25"/>
      <c r="BN63" s="25"/>
      <c r="BO63" s="25"/>
      <c r="BP63" s="25"/>
      <c r="BQ63" s="25"/>
      <c r="BR63" s="25"/>
      <c r="BS63" s="25"/>
      <c r="BT63" s="25"/>
      <c r="BU63" s="25"/>
      <c r="BV63" s="114"/>
      <c r="BW63" s="27"/>
    </row>
    <row r="64" spans="1:75" s="28" customFormat="1" ht="34.5" customHeight="1" x14ac:dyDescent="0.25">
      <c r="A64" s="365"/>
      <c r="B64" s="304"/>
      <c r="C64" s="327"/>
      <c r="D64" s="338"/>
      <c r="E64" s="339"/>
      <c r="F64" s="310"/>
      <c r="G64" s="376"/>
      <c r="H64" s="314"/>
      <c r="I64" s="348"/>
      <c r="J64" s="333"/>
      <c r="K64" s="333"/>
      <c r="L64" s="333"/>
      <c r="M64" s="333"/>
      <c r="N64" s="333"/>
      <c r="O64" s="333"/>
      <c r="P64" s="333"/>
      <c r="Q64" s="333"/>
      <c r="R64" s="333"/>
      <c r="S64" s="486"/>
      <c r="T64" s="333"/>
      <c r="U64" s="333"/>
      <c r="V64" s="333"/>
      <c r="W64" s="333"/>
      <c r="X64" s="331"/>
      <c r="Y64" s="114" t="s">
        <v>352</v>
      </c>
      <c r="Z64" s="115">
        <v>0</v>
      </c>
      <c r="AA64" s="116">
        <v>0.25</v>
      </c>
      <c r="AB64" s="114" t="s">
        <v>353</v>
      </c>
      <c r="AC64" s="21">
        <v>44105</v>
      </c>
      <c r="AD64" s="21">
        <v>44196</v>
      </c>
      <c r="AE64" s="114" t="s">
        <v>317</v>
      </c>
      <c r="AF64" s="114" t="s">
        <v>324</v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 t="s">
        <v>100</v>
      </c>
      <c r="AV64" s="114" t="s">
        <v>100</v>
      </c>
      <c r="AW64" s="114"/>
      <c r="AX64" s="114" t="s">
        <v>100</v>
      </c>
      <c r="AY64" s="114" t="s">
        <v>100</v>
      </c>
      <c r="AZ64" s="114"/>
      <c r="BA64" s="25"/>
      <c r="BB64" s="25"/>
      <c r="BC64" s="114" t="s">
        <v>100</v>
      </c>
      <c r="BD64" s="25"/>
      <c r="BE64" s="25"/>
      <c r="BF64" s="25"/>
      <c r="BG64" s="25"/>
      <c r="BH64" s="25"/>
      <c r="BI64" s="25"/>
      <c r="BJ64" s="25"/>
      <c r="BK64" s="25"/>
      <c r="BL64" s="114"/>
      <c r="BM64" s="25"/>
      <c r="BN64" s="25"/>
      <c r="BO64" s="25"/>
      <c r="BP64" s="25"/>
      <c r="BQ64" s="25"/>
      <c r="BR64" s="25"/>
      <c r="BS64" s="25"/>
      <c r="BT64" s="25"/>
      <c r="BU64" s="25"/>
      <c r="BV64" s="114"/>
      <c r="BW64" s="27"/>
    </row>
    <row r="65" spans="1:75" s="28" customFormat="1" ht="74.25" customHeight="1" x14ac:dyDescent="0.25">
      <c r="A65" s="365"/>
      <c r="B65" s="304"/>
      <c r="C65" s="360">
        <f>+D65*40%</f>
        <v>4.8000000000000001E-2</v>
      </c>
      <c r="D65" s="336">
        <v>0.12</v>
      </c>
      <c r="E65" s="339" t="s">
        <v>354</v>
      </c>
      <c r="F65" s="310"/>
      <c r="G65" s="376"/>
      <c r="H65" s="362" t="s">
        <v>132</v>
      </c>
      <c r="I65" s="347" t="s">
        <v>355</v>
      </c>
      <c r="J65" s="314" t="s">
        <v>503</v>
      </c>
      <c r="K65" s="314" t="s">
        <v>356</v>
      </c>
      <c r="L65" s="314" t="s">
        <v>357</v>
      </c>
      <c r="M65" s="314" t="s">
        <v>358</v>
      </c>
      <c r="N65" s="314" t="s">
        <v>359</v>
      </c>
      <c r="O65" s="314" t="s">
        <v>138</v>
      </c>
      <c r="P65" s="314">
        <v>220</v>
      </c>
      <c r="Q65" s="314">
        <v>150</v>
      </c>
      <c r="R65" s="314">
        <v>10</v>
      </c>
      <c r="S65" s="480">
        <v>10</v>
      </c>
      <c r="T65" s="314">
        <v>20</v>
      </c>
      <c r="U65" s="314">
        <v>70</v>
      </c>
      <c r="V65" s="314">
        <v>150</v>
      </c>
      <c r="W65" s="314">
        <v>150</v>
      </c>
      <c r="X65" s="315" t="s">
        <v>360</v>
      </c>
      <c r="Y65" s="114" t="s">
        <v>361</v>
      </c>
      <c r="Z65" s="115">
        <v>0</v>
      </c>
      <c r="AA65" s="116">
        <v>0.3</v>
      </c>
      <c r="AB65" s="114" t="s">
        <v>362</v>
      </c>
      <c r="AC65" s="21">
        <v>43850</v>
      </c>
      <c r="AD65" s="21">
        <v>44153</v>
      </c>
      <c r="AE65" s="114" t="s">
        <v>363</v>
      </c>
      <c r="AF65" s="114" t="s">
        <v>318</v>
      </c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114"/>
      <c r="BW65" s="27"/>
    </row>
    <row r="66" spans="1:75" s="28" customFormat="1" ht="42.75" customHeight="1" thickBot="1" x14ac:dyDescent="0.3">
      <c r="A66" s="365"/>
      <c r="B66" s="304"/>
      <c r="C66" s="360"/>
      <c r="D66" s="338"/>
      <c r="E66" s="339"/>
      <c r="F66" s="310"/>
      <c r="G66" s="376"/>
      <c r="H66" s="363"/>
      <c r="I66" s="347"/>
      <c r="J66" s="333"/>
      <c r="K66" s="333"/>
      <c r="L66" s="333"/>
      <c r="M66" s="333"/>
      <c r="N66" s="333"/>
      <c r="O66" s="333"/>
      <c r="P66" s="333"/>
      <c r="Q66" s="333"/>
      <c r="R66" s="333"/>
      <c r="S66" s="486"/>
      <c r="T66" s="333"/>
      <c r="U66" s="333"/>
      <c r="V66" s="333"/>
      <c r="W66" s="333"/>
      <c r="X66" s="331"/>
      <c r="Y66" s="114" t="s">
        <v>364</v>
      </c>
      <c r="Z66" s="115">
        <v>0</v>
      </c>
      <c r="AA66" s="116" t="s">
        <v>366</v>
      </c>
      <c r="AB66" s="114" t="s">
        <v>367</v>
      </c>
      <c r="AC66" s="21">
        <v>43833</v>
      </c>
      <c r="AD66" s="21">
        <v>44169</v>
      </c>
      <c r="AE66" s="114" t="s">
        <v>363</v>
      </c>
      <c r="AF66" s="114" t="s">
        <v>351</v>
      </c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114"/>
      <c r="BW66" s="27"/>
    </row>
    <row r="67" spans="1:75" s="28" customFormat="1" ht="42.75" hidden="1" customHeight="1" x14ac:dyDescent="0.25">
      <c r="A67" s="365" t="s">
        <v>479</v>
      </c>
      <c r="B67" s="304"/>
      <c r="C67" s="355">
        <f>+D67*40%</f>
        <v>4.0000000000000008E-2</v>
      </c>
      <c r="D67" s="336">
        <v>0.1</v>
      </c>
      <c r="E67" s="339" t="s">
        <v>368</v>
      </c>
      <c r="F67" s="310"/>
      <c r="G67" s="376"/>
      <c r="H67" s="359" t="s">
        <v>242</v>
      </c>
      <c r="I67" s="314" t="s">
        <v>369</v>
      </c>
      <c r="J67" s="314" t="s">
        <v>496</v>
      </c>
      <c r="K67" s="314" t="s">
        <v>292</v>
      </c>
      <c r="L67" s="314" t="s">
        <v>371</v>
      </c>
      <c r="M67" s="314" t="s">
        <v>507</v>
      </c>
      <c r="N67" s="314" t="s">
        <v>507</v>
      </c>
      <c r="O67" s="314" t="s">
        <v>138</v>
      </c>
      <c r="P67" s="314">
        <v>0</v>
      </c>
      <c r="Q67" s="314">
        <v>1</v>
      </c>
      <c r="R67" s="314">
        <v>0</v>
      </c>
      <c r="S67" s="140"/>
      <c r="T67" s="314">
        <v>0</v>
      </c>
      <c r="U67" s="314">
        <v>0</v>
      </c>
      <c r="V67" s="314">
        <v>1</v>
      </c>
      <c r="W67" s="314">
        <v>1</v>
      </c>
      <c r="X67" s="315">
        <v>41600000</v>
      </c>
      <c r="Y67" s="114" t="s">
        <v>374</v>
      </c>
      <c r="Z67" s="115">
        <v>0</v>
      </c>
      <c r="AA67" s="116">
        <v>0.4</v>
      </c>
      <c r="AB67" s="114" t="s">
        <v>375</v>
      </c>
      <c r="AC67" s="21">
        <v>43877</v>
      </c>
      <c r="AD67" s="21">
        <v>44074</v>
      </c>
      <c r="AE67" s="114" t="s">
        <v>376</v>
      </c>
      <c r="AF67" s="114" t="s">
        <v>377</v>
      </c>
      <c r="AG67" s="114"/>
      <c r="AH67" s="114"/>
      <c r="AI67" s="114"/>
      <c r="AJ67" s="114"/>
      <c r="AK67" s="114"/>
      <c r="AL67" s="114"/>
      <c r="AM67" s="26" t="s">
        <v>100</v>
      </c>
      <c r="AN67" s="26" t="s">
        <v>100</v>
      </c>
      <c r="AO67" s="26" t="s">
        <v>100</v>
      </c>
      <c r="AP67" s="114"/>
      <c r="AQ67" s="114"/>
      <c r="AR67" s="114"/>
      <c r="AS67" s="114"/>
      <c r="AT67" s="114"/>
      <c r="AU67" s="26" t="s">
        <v>100</v>
      </c>
      <c r="AV67" s="26"/>
      <c r="AW67" s="114"/>
      <c r="AX67" s="26" t="s">
        <v>100</v>
      </c>
      <c r="AY67" s="114" t="s">
        <v>100</v>
      </c>
      <c r="AZ67" s="114"/>
      <c r="BA67" s="26" t="s">
        <v>100</v>
      </c>
      <c r="BB67" s="26" t="s">
        <v>100</v>
      </c>
      <c r="BC67" s="26" t="s">
        <v>100</v>
      </c>
      <c r="BD67" s="26"/>
      <c r="BE67" s="26"/>
      <c r="BF67" s="26"/>
      <c r="BG67" s="26"/>
      <c r="BH67" s="26" t="s">
        <v>100</v>
      </c>
      <c r="BI67" s="26"/>
      <c r="BJ67" s="26"/>
      <c r="BK67" s="26"/>
      <c r="BL67" s="26" t="s">
        <v>100</v>
      </c>
      <c r="BM67" s="26"/>
      <c r="BN67" s="26"/>
      <c r="BO67" s="26"/>
      <c r="BP67" s="26"/>
      <c r="BQ67" s="26"/>
      <c r="BR67" s="26"/>
      <c r="BS67" s="26" t="s">
        <v>100</v>
      </c>
      <c r="BT67" s="26" t="s">
        <v>100</v>
      </c>
      <c r="BU67" s="26" t="s">
        <v>100</v>
      </c>
      <c r="BV67" s="114"/>
      <c r="BW67" s="27"/>
    </row>
    <row r="68" spans="1:75" s="28" customFormat="1" ht="9.75" hidden="1" customHeight="1" x14ac:dyDescent="0.25">
      <c r="A68" s="365"/>
      <c r="B68" s="304"/>
      <c r="C68" s="356"/>
      <c r="D68" s="337"/>
      <c r="E68" s="339"/>
      <c r="F68" s="310"/>
      <c r="G68" s="376"/>
      <c r="H68" s="314"/>
      <c r="I68" s="314"/>
      <c r="J68" s="314"/>
      <c r="K68" s="314"/>
      <c r="L68" s="314"/>
      <c r="M68" s="314"/>
      <c r="N68" s="314"/>
      <c r="O68" s="314"/>
      <c r="P68" s="314"/>
      <c r="Q68" s="314"/>
      <c r="R68" s="314"/>
      <c r="S68" s="140"/>
      <c r="T68" s="314"/>
      <c r="U68" s="314"/>
      <c r="V68" s="314"/>
      <c r="W68" s="314"/>
      <c r="X68" s="315"/>
      <c r="Y68" s="114" t="s">
        <v>378</v>
      </c>
      <c r="Z68" s="115">
        <v>0</v>
      </c>
      <c r="AA68" s="117">
        <v>0.15</v>
      </c>
      <c r="AB68" s="114" t="s">
        <v>379</v>
      </c>
      <c r="AC68" s="21">
        <v>43922</v>
      </c>
      <c r="AD68" s="21">
        <v>44104</v>
      </c>
      <c r="AE68" s="114" t="s">
        <v>376</v>
      </c>
      <c r="AF68" s="114" t="s">
        <v>380</v>
      </c>
      <c r="AG68" s="26" t="s">
        <v>100</v>
      </c>
      <c r="AH68" s="114"/>
      <c r="AI68" s="114"/>
      <c r="AJ68" s="114"/>
      <c r="AK68" s="114"/>
      <c r="AL68" s="114"/>
      <c r="AM68" s="26" t="s">
        <v>100</v>
      </c>
      <c r="AN68" s="26" t="s">
        <v>100</v>
      </c>
      <c r="AO68" s="26" t="s">
        <v>100</v>
      </c>
      <c r="AP68" s="114"/>
      <c r="AQ68" s="114"/>
      <c r="AR68" s="114"/>
      <c r="AS68" s="114"/>
      <c r="AT68" s="114"/>
      <c r="AU68" s="26" t="s">
        <v>100</v>
      </c>
      <c r="AV68" s="26"/>
      <c r="AW68" s="114"/>
      <c r="AX68" s="26" t="s">
        <v>100</v>
      </c>
      <c r="AY68" s="114"/>
      <c r="AZ68" s="114"/>
      <c r="BA68" s="26" t="s">
        <v>100</v>
      </c>
      <c r="BB68" s="26" t="s">
        <v>100</v>
      </c>
      <c r="BC68" s="26" t="s">
        <v>100</v>
      </c>
      <c r="BD68" s="26"/>
      <c r="BE68" s="25"/>
      <c r="BF68" s="25"/>
      <c r="BG68" s="25"/>
      <c r="BH68" s="25"/>
      <c r="BI68" s="25"/>
      <c r="BJ68" s="25"/>
      <c r="BK68" s="25"/>
      <c r="BL68" s="26" t="s">
        <v>100</v>
      </c>
      <c r="BM68" s="25"/>
      <c r="BN68" s="25"/>
      <c r="BO68" s="25"/>
      <c r="BP68" s="25"/>
      <c r="BQ68" s="25"/>
      <c r="BR68" s="25"/>
      <c r="BS68" s="26" t="s">
        <v>100</v>
      </c>
      <c r="BT68" s="26"/>
      <c r="BU68" s="26"/>
      <c r="BV68" s="114"/>
      <c r="BW68" s="27"/>
    </row>
    <row r="69" spans="1:75" s="28" customFormat="1" ht="22.5" hidden="1" customHeight="1" x14ac:dyDescent="0.25">
      <c r="A69" s="365"/>
      <c r="B69" s="304"/>
      <c r="C69" s="356"/>
      <c r="D69" s="337"/>
      <c r="E69" s="339"/>
      <c r="F69" s="310"/>
      <c r="G69" s="376"/>
      <c r="H69" s="314"/>
      <c r="I69" s="314"/>
      <c r="J69" s="314"/>
      <c r="K69" s="314"/>
      <c r="L69" s="314"/>
      <c r="M69" s="314"/>
      <c r="N69" s="314"/>
      <c r="O69" s="314"/>
      <c r="P69" s="314"/>
      <c r="Q69" s="314"/>
      <c r="R69" s="314"/>
      <c r="S69" s="140"/>
      <c r="T69" s="314"/>
      <c r="U69" s="314"/>
      <c r="V69" s="314"/>
      <c r="W69" s="314"/>
      <c r="X69" s="315"/>
      <c r="Y69" s="114" t="s">
        <v>381</v>
      </c>
      <c r="Z69" s="115">
        <v>0</v>
      </c>
      <c r="AA69" s="117">
        <v>0.15</v>
      </c>
      <c r="AB69" s="114" t="s">
        <v>382</v>
      </c>
      <c r="AC69" s="21">
        <v>44013</v>
      </c>
      <c r="AD69" s="21">
        <v>44135</v>
      </c>
      <c r="AE69" s="114" t="s">
        <v>383</v>
      </c>
      <c r="AF69" s="114" t="s">
        <v>384</v>
      </c>
      <c r="AG69" s="114"/>
      <c r="AH69" s="114"/>
      <c r="AI69" s="114"/>
      <c r="AJ69" s="114"/>
      <c r="AK69" s="114"/>
      <c r="AL69" s="114"/>
      <c r="AM69" s="26" t="s">
        <v>100</v>
      </c>
      <c r="AN69" s="26" t="s">
        <v>100</v>
      </c>
      <c r="AO69" s="26" t="s">
        <v>100</v>
      </c>
      <c r="AP69" s="114"/>
      <c r="AQ69" s="114"/>
      <c r="AR69" s="114"/>
      <c r="AS69" s="114"/>
      <c r="AT69" s="114"/>
      <c r="AU69" s="26" t="s">
        <v>100</v>
      </c>
      <c r="AV69" s="26" t="s">
        <v>100</v>
      </c>
      <c r="AW69" s="114"/>
      <c r="AX69" s="26" t="s">
        <v>100</v>
      </c>
      <c r="AY69" s="114"/>
      <c r="AZ69" s="114" t="s">
        <v>100</v>
      </c>
      <c r="BA69" s="26" t="s">
        <v>100</v>
      </c>
      <c r="BB69" s="26" t="s">
        <v>100</v>
      </c>
      <c r="BC69" s="26" t="s">
        <v>100</v>
      </c>
      <c r="BD69" s="26"/>
      <c r="BE69" s="25"/>
      <c r="BF69" s="25"/>
      <c r="BG69" s="25"/>
      <c r="BH69" s="26" t="s">
        <v>100</v>
      </c>
      <c r="BI69" s="25"/>
      <c r="BJ69" s="25"/>
      <c r="BK69" s="25"/>
      <c r="BL69" s="26" t="s">
        <v>100</v>
      </c>
      <c r="BM69" s="25"/>
      <c r="BN69" s="25"/>
      <c r="BO69" s="25"/>
      <c r="BP69" s="25"/>
      <c r="BQ69" s="25"/>
      <c r="BR69" s="25"/>
      <c r="BS69" s="26" t="s">
        <v>100</v>
      </c>
      <c r="BT69" s="26" t="s">
        <v>100</v>
      </c>
      <c r="BU69" s="26" t="s">
        <v>100</v>
      </c>
      <c r="BV69" s="114"/>
      <c r="BW69" s="27"/>
    </row>
    <row r="70" spans="1:75" s="28" customFormat="1" ht="30" hidden="1" customHeight="1" x14ac:dyDescent="0.25">
      <c r="A70" s="365"/>
      <c r="B70" s="304"/>
      <c r="C70" s="357"/>
      <c r="D70" s="338"/>
      <c r="E70" s="339"/>
      <c r="F70" s="310"/>
      <c r="G70" s="376"/>
      <c r="H70" s="314"/>
      <c r="I70" s="314"/>
      <c r="J70" s="314"/>
      <c r="K70" s="314"/>
      <c r="L70" s="314"/>
      <c r="M70" s="314"/>
      <c r="N70" s="314"/>
      <c r="O70" s="314"/>
      <c r="P70" s="314"/>
      <c r="Q70" s="314"/>
      <c r="R70" s="314"/>
      <c r="S70" s="140"/>
      <c r="T70" s="314"/>
      <c r="U70" s="314"/>
      <c r="V70" s="314"/>
      <c r="W70" s="314"/>
      <c r="X70" s="315"/>
      <c r="Y70" s="114" t="s">
        <v>508</v>
      </c>
      <c r="Z70" s="115">
        <v>0</v>
      </c>
      <c r="AA70" s="117">
        <v>0.3</v>
      </c>
      <c r="AB70" s="114" t="s">
        <v>386</v>
      </c>
      <c r="AC70" s="21">
        <v>44136</v>
      </c>
      <c r="AD70" s="21">
        <v>44183</v>
      </c>
      <c r="AE70" s="114" t="s">
        <v>376</v>
      </c>
      <c r="AF70" s="114" t="s">
        <v>387</v>
      </c>
      <c r="AG70" s="114"/>
      <c r="AH70" s="114"/>
      <c r="AI70" s="114"/>
      <c r="AJ70" s="114"/>
      <c r="AK70" s="114"/>
      <c r="AL70" s="114"/>
      <c r="AM70" s="114"/>
      <c r="AN70" s="26" t="s">
        <v>100</v>
      </c>
      <c r="AO70" s="26" t="s">
        <v>100</v>
      </c>
      <c r="AP70" s="114"/>
      <c r="AQ70" s="114"/>
      <c r="AR70" s="114"/>
      <c r="AS70" s="114"/>
      <c r="AT70" s="114"/>
      <c r="AU70" s="26"/>
      <c r="AV70" s="26"/>
      <c r="AW70" s="114"/>
      <c r="AX70" s="114"/>
      <c r="AY70" s="114" t="s">
        <v>100</v>
      </c>
      <c r="AZ70" s="114"/>
      <c r="BA70" s="26" t="s">
        <v>100</v>
      </c>
      <c r="BB70" s="26" t="s">
        <v>100</v>
      </c>
      <c r="BC70" s="26" t="s">
        <v>100</v>
      </c>
      <c r="BD70" s="26"/>
      <c r="BE70" s="25"/>
      <c r="BF70" s="25"/>
      <c r="BG70" s="25"/>
      <c r="BH70" s="25"/>
      <c r="BI70" s="25"/>
      <c r="BJ70" s="25"/>
      <c r="BK70" s="25"/>
      <c r="BL70" s="26"/>
      <c r="BM70" s="25"/>
      <c r="BN70" s="25"/>
      <c r="BO70" s="26" t="s">
        <v>100</v>
      </c>
      <c r="BP70" s="25"/>
      <c r="BQ70" s="25"/>
      <c r="BR70" s="25"/>
      <c r="BS70" s="26" t="s">
        <v>100</v>
      </c>
      <c r="BT70" s="26"/>
      <c r="BU70" s="26"/>
      <c r="BV70" s="114"/>
      <c r="BW70" s="27"/>
    </row>
    <row r="71" spans="1:75" s="28" customFormat="1" ht="51" hidden="1" customHeight="1" x14ac:dyDescent="0.25">
      <c r="A71" s="365"/>
      <c r="B71" s="304"/>
      <c r="C71" s="355">
        <f>+D71*40%</f>
        <v>2.8000000000000004E-2</v>
      </c>
      <c r="D71" s="336">
        <v>7.0000000000000007E-2</v>
      </c>
      <c r="E71" s="339" t="s">
        <v>388</v>
      </c>
      <c r="F71" s="310"/>
      <c r="G71" s="376"/>
      <c r="H71" s="314" t="s">
        <v>242</v>
      </c>
      <c r="I71" s="314" t="s">
        <v>389</v>
      </c>
      <c r="J71" s="314" t="s">
        <v>496</v>
      </c>
      <c r="K71" s="314" t="s">
        <v>292</v>
      </c>
      <c r="L71" s="314" t="s">
        <v>391</v>
      </c>
      <c r="M71" s="314" t="s">
        <v>392</v>
      </c>
      <c r="N71" s="314" t="s">
        <v>393</v>
      </c>
      <c r="O71" s="314" t="s">
        <v>116</v>
      </c>
      <c r="P71" s="350">
        <v>0.2354</v>
      </c>
      <c r="Q71" s="350">
        <v>0.2732</v>
      </c>
      <c r="R71" s="350">
        <v>6.83E-2</v>
      </c>
      <c r="S71" s="145"/>
      <c r="T71" s="350">
        <v>0.1366</v>
      </c>
      <c r="U71" s="350">
        <v>0.2049</v>
      </c>
      <c r="V71" s="350">
        <v>0.2732</v>
      </c>
      <c r="W71" s="350">
        <v>0.2732</v>
      </c>
      <c r="X71" s="315">
        <v>200000000</v>
      </c>
      <c r="Y71" s="114" t="s">
        <v>394</v>
      </c>
      <c r="Z71" s="115">
        <v>0</v>
      </c>
      <c r="AA71" s="116">
        <v>0.1</v>
      </c>
      <c r="AB71" s="114" t="s">
        <v>395</v>
      </c>
      <c r="AC71" s="21">
        <v>43831</v>
      </c>
      <c r="AD71" s="21">
        <v>43861</v>
      </c>
      <c r="AE71" s="114" t="s">
        <v>396</v>
      </c>
      <c r="AF71" s="114" t="s">
        <v>397</v>
      </c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114"/>
      <c r="BM71" s="25"/>
      <c r="BN71" s="25"/>
      <c r="BO71" s="25"/>
      <c r="BP71" s="25"/>
      <c r="BQ71" s="25"/>
      <c r="BR71" s="25"/>
      <c r="BS71" s="25"/>
      <c r="BT71" s="25"/>
      <c r="BU71" s="25"/>
      <c r="BV71" s="114"/>
      <c r="BW71" s="27"/>
    </row>
    <row r="72" spans="1:75" s="28" customFormat="1" ht="15.75" hidden="1" customHeight="1" x14ac:dyDescent="0.25">
      <c r="A72" s="365"/>
      <c r="B72" s="304"/>
      <c r="C72" s="356"/>
      <c r="D72" s="337"/>
      <c r="E72" s="339"/>
      <c r="F72" s="310"/>
      <c r="G72" s="376"/>
      <c r="H72" s="314"/>
      <c r="I72" s="314"/>
      <c r="J72" s="314"/>
      <c r="K72" s="314"/>
      <c r="L72" s="314"/>
      <c r="M72" s="314"/>
      <c r="N72" s="314"/>
      <c r="O72" s="314"/>
      <c r="P72" s="350"/>
      <c r="Q72" s="350"/>
      <c r="R72" s="350"/>
      <c r="S72" s="145"/>
      <c r="T72" s="350"/>
      <c r="U72" s="350"/>
      <c r="V72" s="350"/>
      <c r="W72" s="350"/>
      <c r="X72" s="315"/>
      <c r="Y72" s="114" t="s">
        <v>398</v>
      </c>
      <c r="Z72" s="115">
        <v>0</v>
      </c>
      <c r="AA72" s="116">
        <v>0.6</v>
      </c>
      <c r="AB72" s="114" t="s">
        <v>399</v>
      </c>
      <c r="AC72" s="21">
        <v>43862</v>
      </c>
      <c r="AD72" s="21">
        <v>44196</v>
      </c>
      <c r="AE72" s="114" t="s">
        <v>396</v>
      </c>
      <c r="AF72" s="114" t="s">
        <v>397</v>
      </c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114"/>
      <c r="BM72" s="25"/>
      <c r="BN72" s="25"/>
      <c r="BO72" s="25"/>
      <c r="BP72" s="25"/>
      <c r="BQ72" s="25"/>
      <c r="BR72" s="25"/>
      <c r="BS72" s="25"/>
      <c r="BT72" s="25"/>
      <c r="BU72" s="25"/>
      <c r="BV72" s="114"/>
      <c r="BW72" s="27"/>
    </row>
    <row r="73" spans="1:75" s="28" customFormat="1" ht="28.5" hidden="1" customHeight="1" x14ac:dyDescent="0.25">
      <c r="A73" s="365"/>
      <c r="B73" s="304"/>
      <c r="C73" s="356"/>
      <c r="D73" s="337"/>
      <c r="E73" s="339"/>
      <c r="F73" s="310"/>
      <c r="G73" s="376"/>
      <c r="H73" s="314"/>
      <c r="I73" s="314"/>
      <c r="J73" s="314"/>
      <c r="K73" s="314"/>
      <c r="L73" s="314"/>
      <c r="M73" s="314"/>
      <c r="N73" s="314"/>
      <c r="O73" s="314"/>
      <c r="P73" s="350"/>
      <c r="Q73" s="350"/>
      <c r="R73" s="350"/>
      <c r="S73" s="145"/>
      <c r="T73" s="350"/>
      <c r="U73" s="350"/>
      <c r="V73" s="350"/>
      <c r="W73" s="350"/>
      <c r="X73" s="315"/>
      <c r="Y73" s="114" t="s">
        <v>400</v>
      </c>
      <c r="Z73" s="115">
        <v>0</v>
      </c>
      <c r="AA73" s="116">
        <v>0.2</v>
      </c>
      <c r="AB73" s="114" t="s">
        <v>401</v>
      </c>
      <c r="AC73" s="21">
        <v>43831</v>
      </c>
      <c r="AD73" s="21">
        <v>44196</v>
      </c>
      <c r="AE73" s="114" t="s">
        <v>402</v>
      </c>
      <c r="AF73" s="114" t="s">
        <v>403</v>
      </c>
      <c r="AG73" s="114" t="s">
        <v>100</v>
      </c>
      <c r="AH73" s="114"/>
      <c r="AI73" s="114"/>
      <c r="AJ73" s="114" t="s">
        <v>100</v>
      </c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114"/>
      <c r="BM73" s="25" t="s">
        <v>100</v>
      </c>
      <c r="BN73" s="25"/>
      <c r="BO73" s="25"/>
      <c r="BP73" s="25"/>
      <c r="BQ73" s="25" t="s">
        <v>100</v>
      </c>
      <c r="BR73" s="25"/>
      <c r="BS73" s="25"/>
      <c r="BT73" s="25"/>
      <c r="BU73" s="25"/>
      <c r="BV73" s="114"/>
      <c r="BW73" s="27"/>
    </row>
    <row r="74" spans="1:75" s="28" customFormat="1" ht="31.5" hidden="1" customHeight="1" x14ac:dyDescent="0.25">
      <c r="A74" s="365"/>
      <c r="B74" s="304"/>
      <c r="C74" s="357"/>
      <c r="D74" s="338"/>
      <c r="E74" s="339"/>
      <c r="F74" s="310"/>
      <c r="G74" s="376"/>
      <c r="H74" s="314"/>
      <c r="I74" s="314"/>
      <c r="J74" s="314"/>
      <c r="K74" s="314"/>
      <c r="L74" s="314"/>
      <c r="M74" s="314"/>
      <c r="N74" s="314"/>
      <c r="O74" s="314"/>
      <c r="P74" s="350"/>
      <c r="Q74" s="350"/>
      <c r="R74" s="350"/>
      <c r="S74" s="145"/>
      <c r="T74" s="350"/>
      <c r="U74" s="350"/>
      <c r="V74" s="350"/>
      <c r="W74" s="350"/>
      <c r="X74" s="315"/>
      <c r="Y74" s="114" t="s">
        <v>404</v>
      </c>
      <c r="Z74" s="115">
        <v>0</v>
      </c>
      <c r="AA74" s="116">
        <v>0.1</v>
      </c>
      <c r="AB74" s="114" t="s">
        <v>405</v>
      </c>
      <c r="AC74" s="21">
        <v>44166</v>
      </c>
      <c r="AD74" s="21">
        <v>44196</v>
      </c>
      <c r="AE74" s="114" t="s">
        <v>396</v>
      </c>
      <c r="AF74" s="114" t="s">
        <v>397</v>
      </c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114"/>
      <c r="BM74" s="25"/>
      <c r="BN74" s="25"/>
      <c r="BO74" s="25"/>
      <c r="BP74" s="25"/>
      <c r="BQ74" s="25"/>
      <c r="BR74" s="25"/>
      <c r="BS74" s="25"/>
      <c r="BT74" s="25"/>
      <c r="BU74" s="25"/>
      <c r="BV74" s="114"/>
      <c r="BW74" s="27"/>
    </row>
    <row r="75" spans="1:75" s="28" customFormat="1" ht="31.5" hidden="1" customHeight="1" x14ac:dyDescent="0.25">
      <c r="A75" s="365"/>
      <c r="B75" s="304"/>
      <c r="C75" s="360">
        <f>+D75*40%</f>
        <v>4.0000000000000008E-2</v>
      </c>
      <c r="D75" s="336">
        <v>0.1</v>
      </c>
      <c r="E75" s="339" t="s">
        <v>406</v>
      </c>
      <c r="F75" s="310"/>
      <c r="G75" s="376"/>
      <c r="H75" s="314" t="s">
        <v>242</v>
      </c>
      <c r="I75" s="314" t="s">
        <v>407</v>
      </c>
      <c r="J75" s="314" t="s">
        <v>500</v>
      </c>
      <c r="K75" s="314" t="s">
        <v>292</v>
      </c>
      <c r="L75" s="314" t="s">
        <v>371</v>
      </c>
      <c r="M75" s="314" t="s">
        <v>409</v>
      </c>
      <c r="N75" s="314" t="s">
        <v>410</v>
      </c>
      <c r="O75" s="314" t="s">
        <v>116</v>
      </c>
      <c r="P75" s="314">
        <v>0</v>
      </c>
      <c r="Q75" s="321">
        <v>1</v>
      </c>
      <c r="R75" s="322">
        <v>0.1</v>
      </c>
      <c r="S75" s="142"/>
      <c r="T75" s="322">
        <v>0.4</v>
      </c>
      <c r="U75" s="322">
        <v>0.8</v>
      </c>
      <c r="V75" s="322">
        <v>1</v>
      </c>
      <c r="W75" s="321">
        <v>1</v>
      </c>
      <c r="X75" s="315"/>
      <c r="Y75" s="114" t="s">
        <v>411</v>
      </c>
      <c r="Z75" s="115">
        <v>0</v>
      </c>
      <c r="AA75" s="116">
        <v>0.2</v>
      </c>
      <c r="AB75" s="114" t="s">
        <v>412</v>
      </c>
      <c r="AC75" s="21">
        <v>43858</v>
      </c>
      <c r="AD75" s="21">
        <v>44196</v>
      </c>
      <c r="AE75" s="314" t="s">
        <v>413</v>
      </c>
      <c r="AF75" s="114" t="s">
        <v>414</v>
      </c>
      <c r="AG75" s="314" t="s">
        <v>143</v>
      </c>
      <c r="AH75" s="314"/>
      <c r="AI75" s="314"/>
      <c r="AJ75" s="314" t="s">
        <v>143</v>
      </c>
      <c r="AK75" s="314"/>
      <c r="AL75" s="314" t="s">
        <v>143</v>
      </c>
      <c r="AM75" s="314" t="s">
        <v>143</v>
      </c>
      <c r="AN75" s="314" t="s">
        <v>143</v>
      </c>
      <c r="AO75" s="314" t="s">
        <v>143</v>
      </c>
      <c r="AP75" s="314"/>
      <c r="AQ75" s="314" t="s">
        <v>143</v>
      </c>
      <c r="AR75" s="314" t="s">
        <v>143</v>
      </c>
      <c r="AS75" s="314" t="s">
        <v>143</v>
      </c>
      <c r="AT75" s="314"/>
      <c r="AU75" s="314" t="s">
        <v>143</v>
      </c>
      <c r="AV75" s="314" t="s">
        <v>143</v>
      </c>
      <c r="AW75" s="314"/>
      <c r="AX75" s="314" t="s">
        <v>143</v>
      </c>
      <c r="AY75" s="314" t="s">
        <v>143</v>
      </c>
      <c r="AZ75" s="314" t="s">
        <v>143</v>
      </c>
      <c r="BA75" s="314" t="s">
        <v>143</v>
      </c>
      <c r="BB75" s="314" t="s">
        <v>143</v>
      </c>
      <c r="BC75" s="314" t="s">
        <v>143</v>
      </c>
      <c r="BD75" s="314"/>
      <c r="BE75" s="314"/>
      <c r="BF75" s="314" t="s">
        <v>143</v>
      </c>
      <c r="BG75" s="314" t="s">
        <v>143</v>
      </c>
      <c r="BH75" s="314" t="s">
        <v>143</v>
      </c>
      <c r="BI75" s="314" t="s">
        <v>143</v>
      </c>
      <c r="BJ75" s="314"/>
      <c r="BK75" s="314"/>
      <c r="BL75" s="314"/>
      <c r="BM75" s="314" t="s">
        <v>143</v>
      </c>
      <c r="BN75" s="314" t="s">
        <v>143</v>
      </c>
      <c r="BO75" s="314" t="s">
        <v>143</v>
      </c>
      <c r="BP75" s="314" t="s">
        <v>143</v>
      </c>
      <c r="BQ75" s="314" t="s">
        <v>143</v>
      </c>
      <c r="BR75" s="314" t="s">
        <v>143</v>
      </c>
      <c r="BS75" s="314"/>
      <c r="BT75" s="314"/>
      <c r="BU75" s="314" t="s">
        <v>143</v>
      </c>
      <c r="BV75" s="114"/>
      <c r="BW75" s="27"/>
    </row>
    <row r="76" spans="1:75" s="28" customFormat="1" ht="12.75" hidden="1" customHeight="1" x14ac:dyDescent="0.25">
      <c r="A76" s="365"/>
      <c r="B76" s="304"/>
      <c r="C76" s="360"/>
      <c r="D76" s="337"/>
      <c r="E76" s="339"/>
      <c r="F76" s="310"/>
      <c r="G76" s="376"/>
      <c r="H76" s="314"/>
      <c r="I76" s="314"/>
      <c r="J76" s="314"/>
      <c r="K76" s="314"/>
      <c r="L76" s="314"/>
      <c r="M76" s="314"/>
      <c r="N76" s="314"/>
      <c r="O76" s="314"/>
      <c r="P76" s="314"/>
      <c r="Q76" s="321"/>
      <c r="R76" s="322"/>
      <c r="S76" s="142"/>
      <c r="T76" s="322"/>
      <c r="U76" s="322"/>
      <c r="V76" s="322"/>
      <c r="W76" s="321"/>
      <c r="X76" s="315"/>
      <c r="Y76" s="114" t="s">
        <v>415</v>
      </c>
      <c r="Z76" s="115">
        <v>0</v>
      </c>
      <c r="AA76" s="116">
        <v>0.2</v>
      </c>
      <c r="AB76" s="114" t="s">
        <v>416</v>
      </c>
      <c r="AC76" s="21">
        <v>43862</v>
      </c>
      <c r="AD76" s="21">
        <v>44196</v>
      </c>
      <c r="AE76" s="314"/>
      <c r="AF76" s="114" t="s">
        <v>417</v>
      </c>
      <c r="AG76" s="314"/>
      <c r="AH76" s="314"/>
      <c r="AI76" s="314"/>
      <c r="AJ76" s="314"/>
      <c r="AK76" s="314"/>
      <c r="AL76" s="314"/>
      <c r="AM76" s="314"/>
      <c r="AN76" s="314"/>
      <c r="AO76" s="314"/>
      <c r="AP76" s="314"/>
      <c r="AQ76" s="314"/>
      <c r="AR76" s="314"/>
      <c r="AS76" s="314"/>
      <c r="AT76" s="314"/>
      <c r="AU76" s="314"/>
      <c r="AV76" s="314"/>
      <c r="AW76" s="314"/>
      <c r="AX76" s="314"/>
      <c r="AY76" s="314"/>
      <c r="AZ76" s="314"/>
      <c r="BA76" s="314"/>
      <c r="BB76" s="314"/>
      <c r="BC76" s="314"/>
      <c r="BD76" s="314"/>
      <c r="BE76" s="314"/>
      <c r="BF76" s="314"/>
      <c r="BG76" s="314"/>
      <c r="BH76" s="314"/>
      <c r="BI76" s="314"/>
      <c r="BJ76" s="314"/>
      <c r="BK76" s="314"/>
      <c r="BL76" s="314"/>
      <c r="BM76" s="314"/>
      <c r="BN76" s="314"/>
      <c r="BO76" s="314"/>
      <c r="BP76" s="314"/>
      <c r="BQ76" s="314"/>
      <c r="BR76" s="314"/>
      <c r="BS76" s="314"/>
      <c r="BT76" s="314"/>
      <c r="BU76" s="314"/>
      <c r="BV76" s="114"/>
      <c r="BW76" s="27"/>
    </row>
    <row r="77" spans="1:75" s="28" customFormat="1" ht="17.25" hidden="1" customHeight="1" x14ac:dyDescent="0.25">
      <c r="A77" s="365"/>
      <c r="B77" s="304"/>
      <c r="C77" s="360"/>
      <c r="D77" s="337"/>
      <c r="E77" s="339"/>
      <c r="F77" s="310"/>
      <c r="G77" s="376"/>
      <c r="H77" s="314"/>
      <c r="I77" s="314"/>
      <c r="J77" s="314"/>
      <c r="K77" s="314"/>
      <c r="L77" s="314"/>
      <c r="M77" s="314"/>
      <c r="N77" s="314"/>
      <c r="O77" s="314"/>
      <c r="P77" s="314"/>
      <c r="Q77" s="321"/>
      <c r="R77" s="322"/>
      <c r="S77" s="142"/>
      <c r="T77" s="322"/>
      <c r="U77" s="322"/>
      <c r="V77" s="322"/>
      <c r="W77" s="321"/>
      <c r="X77" s="315"/>
      <c r="Y77" s="114" t="s">
        <v>418</v>
      </c>
      <c r="Z77" s="115">
        <v>0</v>
      </c>
      <c r="AA77" s="116">
        <v>0.3</v>
      </c>
      <c r="AB77" s="114" t="s">
        <v>419</v>
      </c>
      <c r="AC77" s="21">
        <v>43831</v>
      </c>
      <c r="AD77" s="21">
        <v>44196</v>
      </c>
      <c r="AE77" s="314"/>
      <c r="AF77" s="114" t="s">
        <v>420</v>
      </c>
      <c r="AG77" s="314"/>
      <c r="AH77" s="314"/>
      <c r="AI77" s="314"/>
      <c r="AJ77" s="314"/>
      <c r="AK77" s="314"/>
      <c r="AL77" s="314"/>
      <c r="AM77" s="314"/>
      <c r="AN77" s="314"/>
      <c r="AO77" s="314"/>
      <c r="AP77" s="314"/>
      <c r="AQ77" s="314"/>
      <c r="AR77" s="314"/>
      <c r="AS77" s="314"/>
      <c r="AT77" s="314"/>
      <c r="AU77" s="314"/>
      <c r="AV77" s="314"/>
      <c r="AW77" s="314"/>
      <c r="AX77" s="314"/>
      <c r="AY77" s="314"/>
      <c r="AZ77" s="314"/>
      <c r="BA77" s="314"/>
      <c r="BB77" s="314"/>
      <c r="BC77" s="314"/>
      <c r="BD77" s="314"/>
      <c r="BE77" s="314"/>
      <c r="BF77" s="314"/>
      <c r="BG77" s="314"/>
      <c r="BH77" s="314"/>
      <c r="BI77" s="314"/>
      <c r="BJ77" s="314"/>
      <c r="BK77" s="314"/>
      <c r="BL77" s="314"/>
      <c r="BM77" s="314"/>
      <c r="BN77" s="314"/>
      <c r="BO77" s="314"/>
      <c r="BP77" s="314"/>
      <c r="BQ77" s="314"/>
      <c r="BR77" s="314"/>
      <c r="BS77" s="314"/>
      <c r="BT77" s="314"/>
      <c r="BU77" s="314"/>
      <c r="BV77" s="114"/>
      <c r="BW77" s="27"/>
    </row>
    <row r="78" spans="1:75" s="28" customFormat="1" ht="13.5" hidden="1" customHeight="1" x14ac:dyDescent="0.25">
      <c r="A78" s="365"/>
      <c r="B78" s="304"/>
      <c r="C78" s="360"/>
      <c r="D78" s="337"/>
      <c r="E78" s="339"/>
      <c r="F78" s="310"/>
      <c r="G78" s="376"/>
      <c r="H78" s="314"/>
      <c r="I78" s="314"/>
      <c r="J78" s="314"/>
      <c r="K78" s="314"/>
      <c r="L78" s="314"/>
      <c r="M78" s="314"/>
      <c r="N78" s="314"/>
      <c r="O78" s="314"/>
      <c r="P78" s="314"/>
      <c r="Q78" s="321"/>
      <c r="R78" s="322"/>
      <c r="S78" s="142"/>
      <c r="T78" s="322"/>
      <c r="U78" s="322"/>
      <c r="V78" s="322"/>
      <c r="W78" s="321"/>
      <c r="X78" s="315"/>
      <c r="Y78" s="114" t="s">
        <v>421</v>
      </c>
      <c r="Z78" s="115">
        <v>0</v>
      </c>
      <c r="AA78" s="116">
        <v>0.2</v>
      </c>
      <c r="AB78" s="114" t="s">
        <v>422</v>
      </c>
      <c r="AC78" s="21">
        <v>43952</v>
      </c>
      <c r="AD78" s="21">
        <v>44196</v>
      </c>
      <c r="AE78" s="314"/>
      <c r="AF78" s="114" t="s">
        <v>423</v>
      </c>
      <c r="AG78" s="314"/>
      <c r="AH78" s="314"/>
      <c r="AI78" s="314"/>
      <c r="AJ78" s="314"/>
      <c r="AK78" s="314"/>
      <c r="AL78" s="314"/>
      <c r="AM78" s="314"/>
      <c r="AN78" s="314"/>
      <c r="AO78" s="314"/>
      <c r="AP78" s="314"/>
      <c r="AQ78" s="314"/>
      <c r="AR78" s="314"/>
      <c r="AS78" s="314"/>
      <c r="AT78" s="314"/>
      <c r="AU78" s="314"/>
      <c r="AV78" s="314"/>
      <c r="AW78" s="314"/>
      <c r="AX78" s="314"/>
      <c r="AY78" s="314"/>
      <c r="AZ78" s="314"/>
      <c r="BA78" s="314"/>
      <c r="BB78" s="314"/>
      <c r="BC78" s="314"/>
      <c r="BD78" s="314"/>
      <c r="BE78" s="314"/>
      <c r="BF78" s="314"/>
      <c r="BG78" s="314"/>
      <c r="BH78" s="314"/>
      <c r="BI78" s="314"/>
      <c r="BJ78" s="314"/>
      <c r="BK78" s="314"/>
      <c r="BL78" s="314"/>
      <c r="BM78" s="314"/>
      <c r="BN78" s="314"/>
      <c r="BO78" s="314"/>
      <c r="BP78" s="314"/>
      <c r="BQ78" s="314"/>
      <c r="BR78" s="314"/>
      <c r="BS78" s="314"/>
      <c r="BT78" s="314"/>
      <c r="BU78" s="314"/>
      <c r="BV78" s="114"/>
      <c r="BW78" s="27"/>
    </row>
    <row r="79" spans="1:75" s="28" customFormat="1" ht="45.75" hidden="1" customHeight="1" x14ac:dyDescent="0.25">
      <c r="A79" s="365"/>
      <c r="B79" s="304"/>
      <c r="C79" s="360"/>
      <c r="D79" s="338"/>
      <c r="E79" s="339"/>
      <c r="F79" s="310"/>
      <c r="G79" s="376"/>
      <c r="H79" s="314"/>
      <c r="I79" s="314"/>
      <c r="J79" s="314"/>
      <c r="K79" s="314"/>
      <c r="L79" s="314"/>
      <c r="M79" s="314"/>
      <c r="N79" s="314"/>
      <c r="O79" s="314"/>
      <c r="P79" s="314"/>
      <c r="Q79" s="321"/>
      <c r="R79" s="322"/>
      <c r="S79" s="142"/>
      <c r="T79" s="322"/>
      <c r="U79" s="322"/>
      <c r="V79" s="322"/>
      <c r="W79" s="321"/>
      <c r="X79" s="315"/>
      <c r="Y79" s="114" t="s">
        <v>424</v>
      </c>
      <c r="Z79" s="115">
        <v>0</v>
      </c>
      <c r="AA79" s="116">
        <v>0.1</v>
      </c>
      <c r="AB79" s="114" t="s">
        <v>405</v>
      </c>
      <c r="AC79" s="21">
        <v>44105</v>
      </c>
      <c r="AD79" s="21">
        <v>44196</v>
      </c>
      <c r="AE79" s="314"/>
      <c r="AF79" s="114" t="s">
        <v>142</v>
      </c>
      <c r="AG79" s="314"/>
      <c r="AH79" s="314"/>
      <c r="AI79" s="314"/>
      <c r="AJ79" s="314"/>
      <c r="AK79" s="314"/>
      <c r="AL79" s="314"/>
      <c r="AM79" s="314"/>
      <c r="AN79" s="314"/>
      <c r="AO79" s="314"/>
      <c r="AP79" s="314"/>
      <c r="AQ79" s="314"/>
      <c r="AR79" s="314"/>
      <c r="AS79" s="314"/>
      <c r="AT79" s="314"/>
      <c r="AU79" s="314"/>
      <c r="AV79" s="314"/>
      <c r="AW79" s="314"/>
      <c r="AX79" s="314"/>
      <c r="AY79" s="314"/>
      <c r="AZ79" s="314"/>
      <c r="BA79" s="314"/>
      <c r="BB79" s="314"/>
      <c r="BC79" s="314"/>
      <c r="BD79" s="314"/>
      <c r="BE79" s="314"/>
      <c r="BF79" s="314"/>
      <c r="BG79" s="314"/>
      <c r="BH79" s="314"/>
      <c r="BI79" s="314"/>
      <c r="BJ79" s="314"/>
      <c r="BK79" s="314"/>
      <c r="BL79" s="314"/>
      <c r="BM79" s="314"/>
      <c r="BN79" s="314"/>
      <c r="BO79" s="314"/>
      <c r="BP79" s="314"/>
      <c r="BQ79" s="314"/>
      <c r="BR79" s="314"/>
      <c r="BS79" s="314"/>
      <c r="BT79" s="314"/>
      <c r="BU79" s="314"/>
      <c r="BV79" s="114"/>
      <c r="BW79" s="27"/>
    </row>
    <row r="80" spans="1:75" s="28" customFormat="1" ht="27" hidden="1" customHeight="1" x14ac:dyDescent="0.25">
      <c r="A80" s="365"/>
      <c r="B80" s="304"/>
      <c r="C80" s="360">
        <f>+D80*40%</f>
        <v>1.2E-2</v>
      </c>
      <c r="D80" s="336">
        <v>0.03</v>
      </c>
      <c r="E80" s="339" t="s">
        <v>425</v>
      </c>
      <c r="F80" s="310"/>
      <c r="G80" s="376"/>
      <c r="H80" s="329" t="s">
        <v>160</v>
      </c>
      <c r="I80" s="314" t="s">
        <v>426</v>
      </c>
      <c r="J80" s="314" t="s">
        <v>499</v>
      </c>
      <c r="K80" s="314" t="s">
        <v>292</v>
      </c>
      <c r="L80" s="314" t="s">
        <v>428</v>
      </c>
      <c r="M80" s="314" t="s">
        <v>429</v>
      </c>
      <c r="N80" s="314" t="s">
        <v>430</v>
      </c>
      <c r="O80" s="314" t="s">
        <v>116</v>
      </c>
      <c r="P80" s="321">
        <v>1</v>
      </c>
      <c r="Q80" s="321">
        <v>1</v>
      </c>
      <c r="R80" s="322">
        <v>0.25</v>
      </c>
      <c r="S80" s="142"/>
      <c r="T80" s="322">
        <v>0.5</v>
      </c>
      <c r="U80" s="322">
        <v>0.75</v>
      </c>
      <c r="V80" s="322">
        <v>1</v>
      </c>
      <c r="W80" s="321">
        <v>1</v>
      </c>
      <c r="X80" s="315"/>
      <c r="Y80" s="114" t="s">
        <v>431</v>
      </c>
      <c r="Z80" s="115">
        <v>0</v>
      </c>
      <c r="AA80" s="116">
        <v>0.4</v>
      </c>
      <c r="AB80" s="114" t="s">
        <v>432</v>
      </c>
      <c r="AC80" s="21">
        <v>43832</v>
      </c>
      <c r="AD80" s="21">
        <v>44196</v>
      </c>
      <c r="AE80" s="114" t="s">
        <v>433</v>
      </c>
      <c r="AF80" s="114" t="s">
        <v>434</v>
      </c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 t="s">
        <v>100</v>
      </c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114"/>
      <c r="BM80" s="25"/>
      <c r="BN80" s="25"/>
      <c r="BO80" s="25"/>
      <c r="BP80" s="25"/>
      <c r="BQ80" s="25"/>
      <c r="BR80" s="25"/>
      <c r="BS80" s="25"/>
      <c r="BT80" s="25"/>
      <c r="BU80" s="25"/>
      <c r="BV80" s="114"/>
      <c r="BW80" s="27"/>
    </row>
    <row r="81" spans="1:75" s="28" customFormat="1" ht="11.25" hidden="1" customHeight="1" x14ac:dyDescent="0.25">
      <c r="A81" s="365"/>
      <c r="B81" s="304"/>
      <c r="C81" s="360"/>
      <c r="D81" s="337"/>
      <c r="E81" s="339"/>
      <c r="F81" s="310"/>
      <c r="G81" s="376"/>
      <c r="H81" s="329"/>
      <c r="I81" s="314"/>
      <c r="J81" s="314"/>
      <c r="K81" s="314"/>
      <c r="L81" s="314"/>
      <c r="M81" s="314"/>
      <c r="N81" s="314"/>
      <c r="O81" s="314"/>
      <c r="P81" s="321"/>
      <c r="Q81" s="321"/>
      <c r="R81" s="322"/>
      <c r="S81" s="142"/>
      <c r="T81" s="322"/>
      <c r="U81" s="322"/>
      <c r="V81" s="322"/>
      <c r="W81" s="321"/>
      <c r="X81" s="315"/>
      <c r="Y81" s="114" t="s">
        <v>435</v>
      </c>
      <c r="Z81" s="115">
        <v>0</v>
      </c>
      <c r="AA81" s="116">
        <v>0.4</v>
      </c>
      <c r="AB81" s="114" t="s">
        <v>436</v>
      </c>
      <c r="AC81" s="21">
        <v>43832</v>
      </c>
      <c r="AD81" s="21">
        <v>44196</v>
      </c>
      <c r="AE81" s="114" t="s">
        <v>433</v>
      </c>
      <c r="AF81" s="114" t="s">
        <v>437</v>
      </c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 t="s">
        <v>100</v>
      </c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114"/>
      <c r="BM81" s="25"/>
      <c r="BN81" s="25"/>
      <c r="BO81" s="25"/>
      <c r="BP81" s="25"/>
      <c r="BQ81" s="25"/>
      <c r="BR81" s="25"/>
      <c r="BS81" s="25"/>
      <c r="BT81" s="25"/>
      <c r="BU81" s="25"/>
      <c r="BV81" s="114"/>
      <c r="BW81" s="27"/>
    </row>
    <row r="82" spans="1:75" s="58" customFormat="1" ht="37.5" hidden="1" customHeight="1" x14ac:dyDescent="0.25">
      <c r="A82" s="365"/>
      <c r="B82" s="304"/>
      <c r="C82" s="360"/>
      <c r="D82" s="338"/>
      <c r="E82" s="339"/>
      <c r="F82" s="310"/>
      <c r="G82" s="376"/>
      <c r="H82" s="329"/>
      <c r="I82" s="314"/>
      <c r="J82" s="314"/>
      <c r="K82" s="314"/>
      <c r="L82" s="314"/>
      <c r="M82" s="314"/>
      <c r="N82" s="314"/>
      <c r="O82" s="314"/>
      <c r="P82" s="321"/>
      <c r="Q82" s="321"/>
      <c r="R82" s="322"/>
      <c r="S82" s="142"/>
      <c r="T82" s="322"/>
      <c r="U82" s="322"/>
      <c r="V82" s="322"/>
      <c r="W82" s="321"/>
      <c r="X82" s="315"/>
      <c r="Y82" s="119" t="s">
        <v>438</v>
      </c>
      <c r="Z82" s="115">
        <v>0</v>
      </c>
      <c r="AA82" s="113">
        <v>0.2</v>
      </c>
      <c r="AB82" s="119" t="s">
        <v>439</v>
      </c>
      <c r="AC82" s="55">
        <v>43832</v>
      </c>
      <c r="AD82" s="55">
        <v>44196</v>
      </c>
      <c r="AE82" s="119" t="s">
        <v>433</v>
      </c>
      <c r="AF82" s="119" t="s">
        <v>437</v>
      </c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 t="s">
        <v>100</v>
      </c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119"/>
      <c r="BM82" s="56"/>
      <c r="BN82" s="56"/>
      <c r="BO82" s="56"/>
      <c r="BP82" s="56"/>
      <c r="BQ82" s="56"/>
      <c r="BR82" s="56"/>
      <c r="BS82" s="56"/>
      <c r="BT82" s="56"/>
      <c r="BU82" s="56"/>
      <c r="BV82" s="119"/>
      <c r="BW82" s="57"/>
    </row>
    <row r="83" spans="1:75" s="59" customFormat="1" ht="21" hidden="1" customHeight="1" x14ac:dyDescent="0.25">
      <c r="A83" s="365"/>
      <c r="B83" s="304"/>
      <c r="C83" s="367">
        <f>+D83*40%</f>
        <v>1.2E-2</v>
      </c>
      <c r="D83" s="378">
        <v>0.03</v>
      </c>
      <c r="E83" s="370" t="s">
        <v>466</v>
      </c>
      <c r="F83" s="310"/>
      <c r="G83" s="376"/>
      <c r="H83" s="314" t="s">
        <v>160</v>
      </c>
      <c r="I83" s="358" t="s">
        <v>492</v>
      </c>
      <c r="J83" s="358" t="s">
        <v>497</v>
      </c>
      <c r="K83" s="373" t="s">
        <v>440</v>
      </c>
      <c r="L83" s="314" t="s">
        <v>428</v>
      </c>
      <c r="M83" s="374" t="s">
        <v>491</v>
      </c>
      <c r="N83" s="383" t="s">
        <v>478</v>
      </c>
      <c r="O83" s="373" t="s">
        <v>116</v>
      </c>
      <c r="P83" s="382">
        <v>0</v>
      </c>
      <c r="Q83" s="382">
        <v>1</v>
      </c>
      <c r="R83" s="382">
        <v>0.3</v>
      </c>
      <c r="S83" s="146"/>
      <c r="T83" s="382">
        <v>0.5</v>
      </c>
      <c r="U83" s="382">
        <v>0.7</v>
      </c>
      <c r="V83" s="382">
        <v>1</v>
      </c>
      <c r="W83" s="382">
        <v>1</v>
      </c>
      <c r="X83" s="315">
        <v>0</v>
      </c>
      <c r="Y83" s="114" t="s">
        <v>469</v>
      </c>
      <c r="Z83" s="115">
        <v>0</v>
      </c>
      <c r="AA83" s="102">
        <v>0.5</v>
      </c>
      <c r="AB83" s="104" t="s">
        <v>472</v>
      </c>
      <c r="AC83" s="103">
        <v>43466</v>
      </c>
      <c r="AD83" s="103">
        <v>43921</v>
      </c>
      <c r="AE83" s="104" t="s">
        <v>475</v>
      </c>
      <c r="AF83" s="105" t="s">
        <v>473</v>
      </c>
      <c r="AG83" s="106" t="s">
        <v>100</v>
      </c>
      <c r="AH83" s="106" t="s">
        <v>100</v>
      </c>
      <c r="AI83" s="106" t="s">
        <v>100</v>
      </c>
      <c r="AJ83" s="106" t="s">
        <v>100</v>
      </c>
      <c r="AK83" s="106"/>
      <c r="AL83" s="106" t="s">
        <v>100</v>
      </c>
      <c r="AM83" s="106"/>
      <c r="AN83" s="106" t="s">
        <v>100</v>
      </c>
      <c r="AO83" s="106" t="s">
        <v>100</v>
      </c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</row>
    <row r="84" spans="1:75" s="99" customFormat="1" ht="10.5" hidden="1" customHeight="1" x14ac:dyDescent="0.25">
      <c r="A84" s="365"/>
      <c r="B84" s="304"/>
      <c r="C84" s="368"/>
      <c r="D84" s="379"/>
      <c r="E84" s="371"/>
      <c r="F84" s="310"/>
      <c r="G84" s="376"/>
      <c r="H84" s="314"/>
      <c r="I84" s="312"/>
      <c r="J84" s="312"/>
      <c r="K84" s="373"/>
      <c r="L84" s="314"/>
      <c r="M84" s="374"/>
      <c r="N84" s="384"/>
      <c r="O84" s="373"/>
      <c r="P84" s="382"/>
      <c r="Q84" s="382"/>
      <c r="R84" s="382"/>
      <c r="S84" s="146"/>
      <c r="T84" s="382"/>
      <c r="U84" s="382"/>
      <c r="V84" s="382"/>
      <c r="W84" s="382"/>
      <c r="X84" s="315"/>
      <c r="Y84" s="114" t="s">
        <v>470</v>
      </c>
      <c r="Z84" s="115">
        <v>0</v>
      </c>
      <c r="AA84" s="102">
        <v>0.3</v>
      </c>
      <c r="AB84" s="104" t="s">
        <v>476</v>
      </c>
      <c r="AC84" s="103">
        <v>43922</v>
      </c>
      <c r="AD84" s="103">
        <v>44196</v>
      </c>
      <c r="AE84" s="104" t="s">
        <v>475</v>
      </c>
      <c r="AF84" s="105" t="s">
        <v>474</v>
      </c>
      <c r="AG84" s="106" t="s">
        <v>100</v>
      </c>
      <c r="AH84" s="106" t="s">
        <v>100</v>
      </c>
      <c r="AI84" s="106" t="s">
        <v>100</v>
      </c>
      <c r="AJ84" s="106" t="s">
        <v>100</v>
      </c>
      <c r="AK84" s="106"/>
      <c r="AL84" s="106" t="s">
        <v>100</v>
      </c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</row>
    <row r="85" spans="1:75" s="99" customFormat="1" ht="45.75" hidden="1" customHeight="1" x14ac:dyDescent="0.25">
      <c r="A85" s="365"/>
      <c r="B85" s="304"/>
      <c r="C85" s="369"/>
      <c r="D85" s="380"/>
      <c r="E85" s="372"/>
      <c r="F85" s="310"/>
      <c r="G85" s="376"/>
      <c r="H85" s="314"/>
      <c r="I85" s="359"/>
      <c r="J85" s="359"/>
      <c r="K85" s="373"/>
      <c r="L85" s="314"/>
      <c r="M85" s="374"/>
      <c r="N85" s="385"/>
      <c r="O85" s="373"/>
      <c r="P85" s="382"/>
      <c r="Q85" s="382"/>
      <c r="R85" s="382"/>
      <c r="S85" s="146"/>
      <c r="T85" s="382"/>
      <c r="U85" s="382"/>
      <c r="V85" s="382"/>
      <c r="W85" s="382"/>
      <c r="X85" s="315"/>
      <c r="Y85" s="114" t="s">
        <v>471</v>
      </c>
      <c r="Z85" s="115">
        <v>0</v>
      </c>
      <c r="AA85" s="102">
        <v>0.2</v>
      </c>
      <c r="AB85" s="104" t="s">
        <v>477</v>
      </c>
      <c r="AC85" s="103">
        <v>43922</v>
      </c>
      <c r="AD85" s="103">
        <v>44196</v>
      </c>
      <c r="AE85" s="104" t="s">
        <v>475</v>
      </c>
      <c r="AF85" s="105" t="s">
        <v>474</v>
      </c>
      <c r="AG85" s="106" t="s">
        <v>100</v>
      </c>
      <c r="AH85" s="106" t="s">
        <v>100</v>
      </c>
      <c r="AI85" s="106" t="s">
        <v>100</v>
      </c>
      <c r="AJ85" s="106" t="s">
        <v>100</v>
      </c>
      <c r="AK85" s="106"/>
      <c r="AL85" s="106" t="s">
        <v>100</v>
      </c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</row>
    <row r="86" spans="1:75" s="36" customFormat="1" ht="21" hidden="1" customHeight="1" x14ac:dyDescent="0.25">
      <c r="A86" s="365"/>
      <c r="B86" s="304"/>
      <c r="C86" s="98">
        <f>+D86*40%</f>
        <v>1.2E-2</v>
      </c>
      <c r="D86" s="97">
        <v>0.03</v>
      </c>
      <c r="E86" s="118" t="s">
        <v>467</v>
      </c>
      <c r="F86" s="310"/>
      <c r="G86" s="376"/>
      <c r="H86" s="386" t="s">
        <v>160</v>
      </c>
      <c r="I86" s="386" t="s">
        <v>488</v>
      </c>
      <c r="J86" s="386" t="s">
        <v>498</v>
      </c>
      <c r="K86" s="386" t="s">
        <v>292</v>
      </c>
      <c r="L86" s="386" t="s">
        <v>480</v>
      </c>
      <c r="M86" s="386" t="s">
        <v>489</v>
      </c>
      <c r="N86" s="386" t="s">
        <v>490</v>
      </c>
      <c r="O86" s="391" t="s">
        <v>116</v>
      </c>
      <c r="P86" s="389"/>
      <c r="Q86" s="390">
        <v>1</v>
      </c>
      <c r="R86" s="390">
        <v>0.25</v>
      </c>
      <c r="S86" s="147"/>
      <c r="T86" s="390">
        <v>0.5</v>
      </c>
      <c r="U86" s="390">
        <v>0.75</v>
      </c>
      <c r="V86" s="390">
        <v>1</v>
      </c>
      <c r="W86" s="390">
        <v>1</v>
      </c>
      <c r="X86" s="389">
        <v>0</v>
      </c>
      <c r="Y86" s="132" t="s">
        <v>481</v>
      </c>
      <c r="Z86" s="132">
        <v>0</v>
      </c>
      <c r="AA86" s="133">
        <v>0.33</v>
      </c>
      <c r="AB86" s="132" t="s">
        <v>482</v>
      </c>
      <c r="AC86" s="130">
        <v>43922</v>
      </c>
      <c r="AD86" s="130">
        <v>44196</v>
      </c>
      <c r="AE86" s="132" t="s">
        <v>202</v>
      </c>
      <c r="AF86" s="131"/>
      <c r="AG86" s="72"/>
      <c r="AH86" s="123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</row>
    <row r="87" spans="1:75" s="36" customFormat="1" ht="24.75" hidden="1" customHeight="1" x14ac:dyDescent="0.25">
      <c r="A87" s="365"/>
      <c r="B87" s="304"/>
      <c r="C87" s="98"/>
      <c r="D87" s="97"/>
      <c r="E87" s="118"/>
      <c r="F87" s="310"/>
      <c r="G87" s="376"/>
      <c r="H87" s="387"/>
      <c r="I87" s="387"/>
      <c r="J87" s="387"/>
      <c r="K87" s="387"/>
      <c r="L87" s="387"/>
      <c r="M87" s="387"/>
      <c r="N87" s="387"/>
      <c r="O87" s="391"/>
      <c r="P87" s="389"/>
      <c r="Q87" s="390"/>
      <c r="R87" s="390"/>
      <c r="S87" s="147"/>
      <c r="T87" s="390"/>
      <c r="U87" s="390"/>
      <c r="V87" s="390"/>
      <c r="W87" s="390"/>
      <c r="X87" s="389"/>
      <c r="Y87" s="124" t="s">
        <v>485</v>
      </c>
      <c r="Z87" s="124">
        <v>0</v>
      </c>
      <c r="AA87" s="129">
        <v>0.33</v>
      </c>
      <c r="AB87" s="124" t="s">
        <v>483</v>
      </c>
      <c r="AC87" s="130">
        <v>43922</v>
      </c>
      <c r="AD87" s="130">
        <v>44196</v>
      </c>
      <c r="AE87" s="132" t="s">
        <v>202</v>
      </c>
      <c r="AF87" s="127"/>
      <c r="AG87" s="128"/>
      <c r="AH87" s="123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</row>
    <row r="88" spans="1:75" s="36" customFormat="1" ht="34.5" hidden="1" customHeight="1" x14ac:dyDescent="0.25">
      <c r="A88" s="365"/>
      <c r="B88" s="304"/>
      <c r="C88" s="98"/>
      <c r="D88" s="97"/>
      <c r="E88" s="118"/>
      <c r="F88" s="310"/>
      <c r="G88" s="376"/>
      <c r="H88" s="388"/>
      <c r="I88" s="388"/>
      <c r="J88" s="388"/>
      <c r="K88" s="388"/>
      <c r="L88" s="388"/>
      <c r="M88" s="388"/>
      <c r="N88" s="388"/>
      <c r="O88" s="391"/>
      <c r="P88" s="389"/>
      <c r="Q88" s="390"/>
      <c r="R88" s="390"/>
      <c r="S88" s="147"/>
      <c r="T88" s="390"/>
      <c r="U88" s="390"/>
      <c r="V88" s="390"/>
      <c r="W88" s="390"/>
      <c r="X88" s="389"/>
      <c r="Y88" s="124" t="s">
        <v>486</v>
      </c>
      <c r="Z88" s="124">
        <v>0</v>
      </c>
      <c r="AA88" s="129">
        <v>0.34</v>
      </c>
      <c r="AB88" s="124" t="s">
        <v>484</v>
      </c>
      <c r="AC88" s="130">
        <v>43885</v>
      </c>
      <c r="AD88" s="130">
        <v>44104</v>
      </c>
      <c r="AE88" s="132" t="s">
        <v>202</v>
      </c>
      <c r="AF88" s="127"/>
      <c r="AG88" s="128"/>
      <c r="AH88" s="123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</row>
    <row r="89" spans="1:75" ht="88.5" hidden="1" customHeight="1" x14ac:dyDescent="0.25">
      <c r="A89" s="135"/>
      <c r="B89" s="381"/>
      <c r="C89" s="98">
        <f>+D89*40%</f>
        <v>1.6E-2</v>
      </c>
      <c r="D89" s="97">
        <v>0.04</v>
      </c>
      <c r="E89" s="118" t="s">
        <v>468</v>
      </c>
      <c r="F89" s="375"/>
      <c r="G89" s="377"/>
      <c r="H89" s="121" t="s">
        <v>160</v>
      </c>
      <c r="I89" s="134" t="s">
        <v>449</v>
      </c>
      <c r="J89" s="121" t="s">
        <v>450</v>
      </c>
      <c r="K89" s="69"/>
      <c r="L89" s="32"/>
      <c r="M89" s="32"/>
      <c r="N89" s="33"/>
      <c r="O89" s="33"/>
      <c r="P89" s="34"/>
      <c r="Q89" s="32"/>
      <c r="R89" s="32"/>
      <c r="S89" s="32"/>
      <c r="T89" s="32"/>
      <c r="U89" s="32"/>
      <c r="V89" s="32"/>
      <c r="W89" s="32"/>
      <c r="X89" s="100"/>
      <c r="Y89" s="124"/>
      <c r="Z89" s="124"/>
      <c r="AA89" s="124"/>
      <c r="AB89" s="124"/>
      <c r="AC89" s="69"/>
      <c r="AD89" s="32"/>
      <c r="AE89" s="32"/>
      <c r="AF89" s="34"/>
      <c r="AG89" s="31"/>
    </row>
    <row r="90" spans="1:75" ht="48" customHeight="1" x14ac:dyDescent="0.25">
      <c r="A90" s="37"/>
      <c r="B90" s="37"/>
      <c r="C90" s="37"/>
      <c r="D90" s="37"/>
      <c r="E90" s="120"/>
      <c r="F90" s="37"/>
      <c r="G90" s="37"/>
      <c r="H90" s="31"/>
      <c r="I90" s="32"/>
      <c r="J90" s="33"/>
      <c r="Y90" s="32"/>
      <c r="Z90" s="32"/>
      <c r="AA90" s="32"/>
      <c r="AB90" s="32"/>
    </row>
    <row r="91" spans="1:75" ht="48" customHeight="1" x14ac:dyDescent="0.25">
      <c r="A91" s="37"/>
      <c r="B91" s="37"/>
      <c r="C91" s="37"/>
      <c r="D91" s="37"/>
      <c r="E91" s="37"/>
      <c r="F91" s="37"/>
      <c r="G91" s="37"/>
    </row>
    <row r="92" spans="1:75" ht="48" customHeight="1" x14ac:dyDescent="0.25">
      <c r="A92" s="37"/>
      <c r="B92" s="37"/>
      <c r="C92" s="37"/>
      <c r="D92" s="37"/>
      <c r="E92" s="37"/>
      <c r="F92" s="37"/>
      <c r="G92" s="37"/>
    </row>
    <row r="93" spans="1:75" ht="48" customHeight="1" x14ac:dyDescent="0.25">
      <c r="A93" s="37"/>
      <c r="B93" s="37"/>
      <c r="C93" s="37"/>
      <c r="D93" s="37"/>
      <c r="E93" s="37"/>
      <c r="F93" s="37"/>
      <c r="G93" s="37"/>
    </row>
    <row r="94" spans="1:75" ht="48" customHeight="1" x14ac:dyDescent="0.25">
      <c r="A94" s="37"/>
      <c r="B94" s="37"/>
      <c r="C94" s="37"/>
      <c r="D94" s="37"/>
      <c r="E94" s="37"/>
      <c r="F94" s="37"/>
      <c r="G94" s="37"/>
    </row>
    <row r="95" spans="1:75" ht="48" customHeight="1" x14ac:dyDescent="0.25">
      <c r="A95" s="37"/>
      <c r="B95" s="37"/>
      <c r="C95" s="37"/>
      <c r="D95" s="37"/>
      <c r="E95" s="37"/>
      <c r="F95" s="37"/>
      <c r="G95" s="37"/>
    </row>
    <row r="96" spans="1:75" ht="48" customHeight="1" x14ac:dyDescent="0.25">
      <c r="A96" s="37"/>
      <c r="B96" s="37"/>
      <c r="C96" s="37"/>
      <c r="D96" s="37"/>
      <c r="E96" s="37"/>
      <c r="F96" s="37"/>
      <c r="G96" s="37"/>
    </row>
    <row r="97" spans="1:7" ht="48" customHeight="1" x14ac:dyDescent="0.25">
      <c r="A97" s="37"/>
      <c r="B97" s="37"/>
      <c r="C97" s="37"/>
      <c r="D97" s="37"/>
      <c r="E97" s="37"/>
      <c r="F97" s="37"/>
      <c r="G97" s="37"/>
    </row>
    <row r="98" spans="1:7" ht="48" customHeight="1" x14ac:dyDescent="0.25">
      <c r="A98" s="37"/>
      <c r="B98" s="37"/>
      <c r="C98" s="37"/>
      <c r="D98" s="37"/>
      <c r="E98" s="37"/>
      <c r="F98" s="37"/>
      <c r="G98" s="37"/>
    </row>
    <row r="99" spans="1:7" ht="48" customHeight="1" x14ac:dyDescent="0.25">
      <c r="A99" s="37"/>
      <c r="B99" s="37"/>
      <c r="C99" s="37"/>
      <c r="D99" s="37"/>
      <c r="E99" s="37"/>
      <c r="F99" s="37"/>
      <c r="G99" s="37"/>
    </row>
    <row r="100" spans="1:7" ht="48" customHeight="1" x14ac:dyDescent="0.25">
      <c r="A100" s="37"/>
      <c r="B100" s="37"/>
      <c r="C100" s="37"/>
      <c r="D100" s="37"/>
      <c r="E100" s="37"/>
      <c r="F100" s="37"/>
      <c r="G100" s="37"/>
    </row>
    <row r="101" spans="1:7" ht="48" customHeight="1" x14ac:dyDescent="0.25">
      <c r="A101" s="37"/>
      <c r="B101" s="37"/>
      <c r="C101" s="37"/>
      <c r="D101" s="37"/>
      <c r="E101" s="37"/>
      <c r="F101" s="37"/>
      <c r="G101" s="37"/>
    </row>
    <row r="102" spans="1:7" ht="48" customHeight="1" x14ac:dyDescent="0.25">
      <c r="A102" s="37"/>
      <c r="B102" s="37"/>
      <c r="C102" s="37"/>
      <c r="D102" s="37"/>
      <c r="E102" s="37"/>
      <c r="F102" s="37"/>
      <c r="G102" s="37"/>
    </row>
    <row r="103" spans="1:7" ht="48" customHeight="1" x14ac:dyDescent="0.25">
      <c r="A103" s="37"/>
      <c r="B103" s="37"/>
      <c r="C103" s="37"/>
      <c r="D103" s="37"/>
      <c r="E103" s="37"/>
      <c r="F103" s="37"/>
      <c r="G103" s="37"/>
    </row>
    <row r="104" spans="1:7" ht="48" customHeight="1" x14ac:dyDescent="0.25">
      <c r="A104" s="37"/>
      <c r="B104" s="37"/>
      <c r="C104" s="37"/>
      <c r="D104" s="37"/>
      <c r="E104" s="37"/>
      <c r="F104" s="37"/>
      <c r="G104" s="37"/>
    </row>
    <row r="105" spans="1:7" ht="48" customHeight="1" x14ac:dyDescent="0.25">
      <c r="A105" s="37"/>
      <c r="B105" s="37"/>
      <c r="C105" s="37"/>
      <c r="D105" s="37"/>
      <c r="E105" s="37"/>
      <c r="F105" s="37"/>
      <c r="G105" s="37"/>
    </row>
    <row r="106" spans="1:7" ht="48" customHeight="1" x14ac:dyDescent="0.25">
      <c r="A106" s="37"/>
      <c r="B106" s="37"/>
      <c r="C106" s="37"/>
      <c r="D106" s="37"/>
      <c r="E106" s="37"/>
      <c r="F106" s="37"/>
      <c r="G106" s="37"/>
    </row>
    <row r="107" spans="1:7" ht="48" customHeight="1" x14ac:dyDescent="0.25">
      <c r="A107" s="37"/>
      <c r="B107" s="37"/>
      <c r="C107" s="37"/>
      <c r="D107" s="37"/>
      <c r="E107" s="37"/>
      <c r="F107" s="37"/>
      <c r="G107" s="37"/>
    </row>
    <row r="108" spans="1:7" ht="48" customHeight="1" x14ac:dyDescent="0.25">
      <c r="A108" s="37"/>
      <c r="B108" s="37"/>
      <c r="C108" s="37"/>
      <c r="D108" s="37"/>
      <c r="E108" s="37"/>
      <c r="F108" s="37"/>
      <c r="G108" s="37"/>
    </row>
    <row r="117" spans="1:75" s="40" customFormat="1" ht="48" customHeight="1" x14ac:dyDescent="0.25">
      <c r="A117" s="38"/>
      <c r="B117" s="38"/>
      <c r="C117" s="38"/>
      <c r="D117" s="38"/>
      <c r="E117" s="38"/>
      <c r="F117" s="38"/>
      <c r="G117" s="38"/>
      <c r="H117" s="38"/>
      <c r="I117" s="39"/>
      <c r="K117" s="39"/>
      <c r="L117" s="39"/>
      <c r="M117" s="43"/>
      <c r="N117" s="43"/>
      <c r="P117" s="41"/>
      <c r="Q117" s="39"/>
      <c r="R117" s="39"/>
      <c r="S117" s="39"/>
      <c r="T117" s="39"/>
      <c r="U117" s="39"/>
      <c r="V117" s="39"/>
      <c r="W117" s="39"/>
      <c r="X117" s="41"/>
      <c r="Y117" s="39"/>
      <c r="Z117" s="39"/>
      <c r="AA117" s="39"/>
      <c r="AB117" s="39"/>
      <c r="AC117" s="39"/>
      <c r="AD117" s="39"/>
      <c r="AE117" s="39"/>
      <c r="AF117" s="41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3"/>
      <c r="BW117" s="3"/>
    </row>
  </sheetData>
  <autoFilter ref="A6:BW89"/>
  <mergeCells count="614">
    <mergeCell ref="H4:H6"/>
    <mergeCell ref="I4:I6"/>
    <mergeCell ref="J4:J6"/>
    <mergeCell ref="K4:K6"/>
    <mergeCell ref="L4:L6"/>
    <mergeCell ref="M4:M6"/>
    <mergeCell ref="A1:H2"/>
    <mergeCell ref="I1:BU2"/>
    <mergeCell ref="J3:BU3"/>
    <mergeCell ref="A4:A6"/>
    <mergeCell ref="B4:B6"/>
    <mergeCell ref="C4:C6"/>
    <mergeCell ref="D4:D6"/>
    <mergeCell ref="E4:E6"/>
    <mergeCell ref="F4:F6"/>
    <mergeCell ref="G4:G6"/>
    <mergeCell ref="W4:W6"/>
    <mergeCell ref="X4:X6"/>
    <mergeCell ref="Y4:Y6"/>
    <mergeCell ref="Z4:Z6"/>
    <mergeCell ref="N4:N6"/>
    <mergeCell ref="O4:O6"/>
    <mergeCell ref="P4:P6"/>
    <mergeCell ref="Q4:Q6"/>
    <mergeCell ref="R4:R6"/>
    <mergeCell ref="T4:T6"/>
    <mergeCell ref="AG4:AZ4"/>
    <mergeCell ref="BA4:BU4"/>
    <mergeCell ref="AG5:AI5"/>
    <mergeCell ref="AJ5:AK5"/>
    <mergeCell ref="AL5:AU5"/>
    <mergeCell ref="AW5:AX5"/>
    <mergeCell ref="BD5:BH5"/>
    <mergeCell ref="BI5:BI6"/>
    <mergeCell ref="BJ5:BJ6"/>
    <mergeCell ref="BK5:BK6"/>
    <mergeCell ref="BR5:BR6"/>
    <mergeCell ref="BS5:BS6"/>
    <mergeCell ref="BT5:BT6"/>
    <mergeCell ref="BU5:BU6"/>
    <mergeCell ref="BO5:BO6"/>
    <mergeCell ref="BP5:BP6"/>
    <mergeCell ref="BQ5:BQ6"/>
    <mergeCell ref="S4:S6"/>
    <mergeCell ref="A7:A35"/>
    <mergeCell ref="B7:B35"/>
    <mergeCell ref="C7:C10"/>
    <mergeCell ref="D7:D10"/>
    <mergeCell ref="E7:E10"/>
    <mergeCell ref="F7:F35"/>
    <mergeCell ref="BL5:BL6"/>
    <mergeCell ref="BM5:BM6"/>
    <mergeCell ref="BN5:BN6"/>
    <mergeCell ref="AA4:AA6"/>
    <mergeCell ref="AB4:AB6"/>
    <mergeCell ref="AC4:AC6"/>
    <mergeCell ref="AD4:AD6"/>
    <mergeCell ref="AE4:AE6"/>
    <mergeCell ref="AF4:AF6"/>
    <mergeCell ref="U4:U6"/>
    <mergeCell ref="V4:V6"/>
    <mergeCell ref="T7:T10"/>
    <mergeCell ref="U7:U10"/>
    <mergeCell ref="V7:V10"/>
    <mergeCell ref="W7:W10"/>
    <mergeCell ref="X7:X10"/>
    <mergeCell ref="C11:C14"/>
    <mergeCell ref="D11:D14"/>
    <mergeCell ref="E11:E14"/>
    <mergeCell ref="I11:I14"/>
    <mergeCell ref="J11:J14"/>
    <mergeCell ref="M7:M10"/>
    <mergeCell ref="N7:N10"/>
    <mergeCell ref="O7:O10"/>
    <mergeCell ref="P7:P10"/>
    <mergeCell ref="Q7:Q10"/>
    <mergeCell ref="R7:R10"/>
    <mergeCell ref="G7:G35"/>
    <mergeCell ref="H7:H14"/>
    <mergeCell ref="I7:I10"/>
    <mergeCell ref="J7:J10"/>
    <mergeCell ref="K7:K10"/>
    <mergeCell ref="L7:L10"/>
    <mergeCell ref="K11:K14"/>
    <mergeCell ref="L11:L14"/>
    <mergeCell ref="L15:L16"/>
    <mergeCell ref="M15:M16"/>
    <mergeCell ref="N15:N16"/>
    <mergeCell ref="O15:O16"/>
    <mergeCell ref="P15:P16"/>
    <mergeCell ref="Q15:Q16"/>
    <mergeCell ref="E20:E23"/>
    <mergeCell ref="T11:T14"/>
    <mergeCell ref="U11:U14"/>
    <mergeCell ref="V11:V14"/>
    <mergeCell ref="W11:W14"/>
    <mergeCell ref="X11:X14"/>
    <mergeCell ref="C15:C16"/>
    <mergeCell ref="D15:D16"/>
    <mergeCell ref="E15:E16"/>
    <mergeCell ref="H15:H19"/>
    <mergeCell ref="I15:I16"/>
    <mergeCell ref="M11:M14"/>
    <mergeCell ref="N11:N14"/>
    <mergeCell ref="O11:O14"/>
    <mergeCell ref="P11:P14"/>
    <mergeCell ref="Q11:Q14"/>
    <mergeCell ref="R11:R14"/>
    <mergeCell ref="J15:J16"/>
    <mergeCell ref="K15:K16"/>
    <mergeCell ref="R15:R16"/>
    <mergeCell ref="T15:T16"/>
    <mergeCell ref="U15:U16"/>
    <mergeCell ref="V15:V16"/>
    <mergeCell ref="W15:W16"/>
    <mergeCell ref="X15:X16"/>
    <mergeCell ref="N17:N19"/>
    <mergeCell ref="O17:O19"/>
    <mergeCell ref="P17:P19"/>
    <mergeCell ref="Q17:Q19"/>
    <mergeCell ref="C17:C19"/>
    <mergeCell ref="D17:D19"/>
    <mergeCell ref="E17:E19"/>
    <mergeCell ref="I17:I19"/>
    <mergeCell ref="J17:J19"/>
    <mergeCell ref="K17:K19"/>
    <mergeCell ref="H20:H23"/>
    <mergeCell ref="I20:I23"/>
    <mergeCell ref="J20:J23"/>
    <mergeCell ref="R17:R19"/>
    <mergeCell ref="T17:T19"/>
    <mergeCell ref="U17:U19"/>
    <mergeCell ref="V17:V19"/>
    <mergeCell ref="W17:W19"/>
    <mergeCell ref="X20:X23"/>
    <mergeCell ref="Q20:Q23"/>
    <mergeCell ref="R20:R23"/>
    <mergeCell ref="T20:T23"/>
    <mergeCell ref="U20:U23"/>
    <mergeCell ref="V20:V23"/>
    <mergeCell ref="W20:W23"/>
    <mergeCell ref="K20:K23"/>
    <mergeCell ref="L20:L23"/>
    <mergeCell ref="M20:M23"/>
    <mergeCell ref="N20:N23"/>
    <mergeCell ref="O20:O23"/>
    <mergeCell ref="P20:P23"/>
    <mergeCell ref="X17:X19"/>
    <mergeCell ref="L17:L19"/>
    <mergeCell ref="M17:M19"/>
    <mergeCell ref="C24:C27"/>
    <mergeCell ref="D24:D27"/>
    <mergeCell ref="E24:E27"/>
    <mergeCell ref="H24:H35"/>
    <mergeCell ref="I24:I27"/>
    <mergeCell ref="J24:J27"/>
    <mergeCell ref="K24:K27"/>
    <mergeCell ref="L24:L27"/>
    <mergeCell ref="M24:M27"/>
    <mergeCell ref="L28:L30"/>
    <mergeCell ref="M28:M30"/>
    <mergeCell ref="C33:C35"/>
    <mergeCell ref="D33:D35"/>
    <mergeCell ref="E33:E35"/>
    <mergeCell ref="I33:I35"/>
    <mergeCell ref="J33:J35"/>
    <mergeCell ref="K33:K35"/>
    <mergeCell ref="C31:C32"/>
    <mergeCell ref="D31:D32"/>
    <mergeCell ref="E31:E32"/>
    <mergeCell ref="I31:I32"/>
    <mergeCell ref="J31:J32"/>
    <mergeCell ref="K31:K32"/>
    <mergeCell ref="C20:C23"/>
    <mergeCell ref="D20:D23"/>
    <mergeCell ref="U24:U27"/>
    <mergeCell ref="V24:V27"/>
    <mergeCell ref="W24:W27"/>
    <mergeCell ref="X24:X27"/>
    <mergeCell ref="C28:C30"/>
    <mergeCell ref="D28:D30"/>
    <mergeCell ref="E28:E30"/>
    <mergeCell ref="I28:I30"/>
    <mergeCell ref="J28:J30"/>
    <mergeCell ref="K28:K30"/>
    <mergeCell ref="N24:N27"/>
    <mergeCell ref="O24:O27"/>
    <mergeCell ref="P24:P27"/>
    <mergeCell ref="Q24:Q27"/>
    <mergeCell ref="R24:R27"/>
    <mergeCell ref="T24:T27"/>
    <mergeCell ref="R28:R30"/>
    <mergeCell ref="T28:T30"/>
    <mergeCell ref="U28:U30"/>
    <mergeCell ref="V28:V30"/>
    <mergeCell ref="W28:W30"/>
    <mergeCell ref="X28:X30"/>
    <mergeCell ref="N28:N30"/>
    <mergeCell ref="O28:O30"/>
    <mergeCell ref="P28:P30"/>
    <mergeCell ref="Q28:Q30"/>
    <mergeCell ref="V31:V32"/>
    <mergeCell ref="W31:W32"/>
    <mergeCell ref="X31:X32"/>
    <mergeCell ref="L31:L32"/>
    <mergeCell ref="M31:M32"/>
    <mergeCell ref="N31:N32"/>
    <mergeCell ref="O31:O32"/>
    <mergeCell ref="P31:P32"/>
    <mergeCell ref="Q31:Q32"/>
    <mergeCell ref="R31:R32"/>
    <mergeCell ref="T31:T32"/>
    <mergeCell ref="U31:U32"/>
    <mergeCell ref="R33:R35"/>
    <mergeCell ref="T33:T35"/>
    <mergeCell ref="U33:U35"/>
    <mergeCell ref="V33:V35"/>
    <mergeCell ref="W33:W35"/>
    <mergeCell ref="X33:X35"/>
    <mergeCell ref="L33:L35"/>
    <mergeCell ref="M33:M35"/>
    <mergeCell ref="N33:N35"/>
    <mergeCell ref="O33:O35"/>
    <mergeCell ref="P33:P35"/>
    <mergeCell ref="Q33:Q35"/>
    <mergeCell ref="A36:A53"/>
    <mergeCell ref="B36:B53"/>
    <mergeCell ref="C36:C37"/>
    <mergeCell ref="D36:D37"/>
    <mergeCell ref="E36:E37"/>
    <mergeCell ref="F36:F53"/>
    <mergeCell ref="C42:C45"/>
    <mergeCell ref="D42:D45"/>
    <mergeCell ref="E42:E45"/>
    <mergeCell ref="C49:C53"/>
    <mergeCell ref="C46:C48"/>
    <mergeCell ref="D46:D48"/>
    <mergeCell ref="E46:E48"/>
    <mergeCell ref="T36:T37"/>
    <mergeCell ref="U36:U37"/>
    <mergeCell ref="V36:V37"/>
    <mergeCell ref="W36:W37"/>
    <mergeCell ref="X36:X37"/>
    <mergeCell ref="C38:C39"/>
    <mergeCell ref="D38:D39"/>
    <mergeCell ref="E38:E39"/>
    <mergeCell ref="H38:H45"/>
    <mergeCell ref="I38:I39"/>
    <mergeCell ref="M36:M37"/>
    <mergeCell ref="N36:N37"/>
    <mergeCell ref="O36:O37"/>
    <mergeCell ref="P36:P37"/>
    <mergeCell ref="Q36:Q37"/>
    <mergeCell ref="R36:R37"/>
    <mergeCell ref="G36:G53"/>
    <mergeCell ref="H36:H37"/>
    <mergeCell ref="I36:I37"/>
    <mergeCell ref="J36:J37"/>
    <mergeCell ref="K36:K37"/>
    <mergeCell ref="L36:L37"/>
    <mergeCell ref="J38:J39"/>
    <mergeCell ref="K38:K39"/>
    <mergeCell ref="T38:T39"/>
    <mergeCell ref="U38:U39"/>
    <mergeCell ref="V38:V39"/>
    <mergeCell ref="W38:W39"/>
    <mergeCell ref="X38:X39"/>
    <mergeCell ref="C40:C41"/>
    <mergeCell ref="D40:D41"/>
    <mergeCell ref="E40:E41"/>
    <mergeCell ref="I40:I41"/>
    <mergeCell ref="J40:J41"/>
    <mergeCell ref="M38:M39"/>
    <mergeCell ref="N38:N39"/>
    <mergeCell ref="O38:O39"/>
    <mergeCell ref="P38:P39"/>
    <mergeCell ref="Q38:Q39"/>
    <mergeCell ref="R38:R39"/>
    <mergeCell ref="L38:L39"/>
    <mergeCell ref="K40:K41"/>
    <mergeCell ref="R40:R41"/>
    <mergeCell ref="T40:T41"/>
    <mergeCell ref="U40:U41"/>
    <mergeCell ref="V40:V41"/>
    <mergeCell ref="W40:W41"/>
    <mergeCell ref="X40:X41"/>
    <mergeCell ref="L40:L41"/>
    <mergeCell ref="M40:M41"/>
    <mergeCell ref="N40:N41"/>
    <mergeCell ref="O40:O41"/>
    <mergeCell ref="P40:P41"/>
    <mergeCell ref="Q40:Q41"/>
    <mergeCell ref="V42:V45"/>
    <mergeCell ref="W42:W45"/>
    <mergeCell ref="X42:X45"/>
    <mergeCell ref="U42:U45"/>
    <mergeCell ref="H46:H48"/>
    <mergeCell ref="I46:I48"/>
    <mergeCell ref="J46:J48"/>
    <mergeCell ref="K46:K48"/>
    <mergeCell ref="O42:O45"/>
    <mergeCell ref="P42:P45"/>
    <mergeCell ref="Q42:Q45"/>
    <mergeCell ref="R42:R45"/>
    <mergeCell ref="T42:T45"/>
    <mergeCell ref="I42:I45"/>
    <mergeCell ref="J42:J45"/>
    <mergeCell ref="K42:K45"/>
    <mergeCell ref="L42:L45"/>
    <mergeCell ref="M42:M45"/>
    <mergeCell ref="N42:N45"/>
    <mergeCell ref="R46:R48"/>
    <mergeCell ref="T46:T48"/>
    <mergeCell ref="U46:U48"/>
    <mergeCell ref="V46:V48"/>
    <mergeCell ref="W46:W48"/>
    <mergeCell ref="X46:X48"/>
    <mergeCell ref="L46:L48"/>
    <mergeCell ref="M46:M48"/>
    <mergeCell ref="N46:N48"/>
    <mergeCell ref="O46:O48"/>
    <mergeCell ref="P46:P48"/>
    <mergeCell ref="Q46:Q48"/>
    <mergeCell ref="X49:X53"/>
    <mergeCell ref="L49:L53"/>
    <mergeCell ref="M49:M53"/>
    <mergeCell ref="N49:N53"/>
    <mergeCell ref="O49:O53"/>
    <mergeCell ref="P49:P53"/>
    <mergeCell ref="Q49:Q53"/>
    <mergeCell ref="D49:D53"/>
    <mergeCell ref="E49:E53"/>
    <mergeCell ref="H49:H53"/>
    <mergeCell ref="I49:I53"/>
    <mergeCell ref="J49:J53"/>
    <mergeCell ref="K49:K53"/>
    <mergeCell ref="C54:C56"/>
    <mergeCell ref="D54:D56"/>
    <mergeCell ref="E54:E56"/>
    <mergeCell ref="F54:F89"/>
    <mergeCell ref="R49:R53"/>
    <mergeCell ref="T49:T53"/>
    <mergeCell ref="U49:U53"/>
    <mergeCell ref="V49:V53"/>
    <mergeCell ref="W49:W53"/>
    <mergeCell ref="T54:T56"/>
    <mergeCell ref="U54:U56"/>
    <mergeCell ref="V54:V56"/>
    <mergeCell ref="W54:W56"/>
    <mergeCell ref="C62:C64"/>
    <mergeCell ref="D62:D64"/>
    <mergeCell ref="E62:E64"/>
    <mergeCell ref="H62:H64"/>
    <mergeCell ref="I62:I64"/>
    <mergeCell ref="J62:J64"/>
    <mergeCell ref="K62:K64"/>
    <mergeCell ref="L62:L64"/>
    <mergeCell ref="M62:M64"/>
    <mergeCell ref="N60:N61"/>
    <mergeCell ref="O60:O61"/>
    <mergeCell ref="X54:X56"/>
    <mergeCell ref="C57:C59"/>
    <mergeCell ref="D57:D59"/>
    <mergeCell ref="E57:E59"/>
    <mergeCell ref="H57:H59"/>
    <mergeCell ref="I57:I59"/>
    <mergeCell ref="M54:M56"/>
    <mergeCell ref="N54:N56"/>
    <mergeCell ref="O54:O56"/>
    <mergeCell ref="P54:P56"/>
    <mergeCell ref="Q54:Q56"/>
    <mergeCell ref="R54:R56"/>
    <mergeCell ref="G54:G89"/>
    <mergeCell ref="H54:H56"/>
    <mergeCell ref="I54:I56"/>
    <mergeCell ref="J54:J56"/>
    <mergeCell ref="K54:K56"/>
    <mergeCell ref="L54:L56"/>
    <mergeCell ref="J57:J59"/>
    <mergeCell ref="K57:K59"/>
    <mergeCell ref="T57:T59"/>
    <mergeCell ref="U57:U59"/>
    <mergeCell ref="V57:V59"/>
    <mergeCell ref="W57:W59"/>
    <mergeCell ref="X57:X59"/>
    <mergeCell ref="C60:C61"/>
    <mergeCell ref="D60:D61"/>
    <mergeCell ref="E60:E61"/>
    <mergeCell ref="H60:H61"/>
    <mergeCell ref="I60:I61"/>
    <mergeCell ref="M57:M59"/>
    <mergeCell ref="N57:N59"/>
    <mergeCell ref="O57:O59"/>
    <mergeCell ref="P57:P59"/>
    <mergeCell ref="Q57:Q59"/>
    <mergeCell ref="R57:R59"/>
    <mergeCell ref="L57:L59"/>
    <mergeCell ref="J60:J61"/>
    <mergeCell ref="X60:X61"/>
    <mergeCell ref="Q60:Q61"/>
    <mergeCell ref="R60:R61"/>
    <mergeCell ref="T60:T61"/>
    <mergeCell ref="U60:U61"/>
    <mergeCell ref="V60:V61"/>
    <mergeCell ref="W60:W61"/>
    <mergeCell ref="K60:K61"/>
    <mergeCell ref="L60:L61"/>
    <mergeCell ref="M60:M61"/>
    <mergeCell ref="P60:P61"/>
    <mergeCell ref="U62:U64"/>
    <mergeCell ref="V62:V64"/>
    <mergeCell ref="W62:W64"/>
    <mergeCell ref="X62:X64"/>
    <mergeCell ref="C65:C66"/>
    <mergeCell ref="D65:D66"/>
    <mergeCell ref="E65:E66"/>
    <mergeCell ref="H65:H66"/>
    <mergeCell ref="I65:I66"/>
    <mergeCell ref="J65:J66"/>
    <mergeCell ref="N62:N64"/>
    <mergeCell ref="O62:O64"/>
    <mergeCell ref="P62:P64"/>
    <mergeCell ref="Q62:Q64"/>
    <mergeCell ref="R62:R64"/>
    <mergeCell ref="T62:T64"/>
    <mergeCell ref="X65:X66"/>
    <mergeCell ref="Q65:Q66"/>
    <mergeCell ref="R65:R66"/>
    <mergeCell ref="T65:T66"/>
    <mergeCell ref="U65:U66"/>
    <mergeCell ref="V65:V66"/>
    <mergeCell ref="W65:W66"/>
    <mergeCell ref="A67:A88"/>
    <mergeCell ref="C67:C70"/>
    <mergeCell ref="D67:D70"/>
    <mergeCell ref="E67:E70"/>
    <mergeCell ref="H67:H70"/>
    <mergeCell ref="I67:I70"/>
    <mergeCell ref="J67:J70"/>
    <mergeCell ref="K67:K70"/>
    <mergeCell ref="L67:L70"/>
    <mergeCell ref="K65:K66"/>
    <mergeCell ref="L65:L66"/>
    <mergeCell ref="M65:M66"/>
    <mergeCell ref="N65:N66"/>
    <mergeCell ref="O65:O66"/>
    <mergeCell ref="P65:P66"/>
    <mergeCell ref="A54:A66"/>
    <mergeCell ref="B54:B89"/>
    <mergeCell ref="T67:T70"/>
    <mergeCell ref="C75:C79"/>
    <mergeCell ref="D75:D79"/>
    <mergeCell ref="E75:E79"/>
    <mergeCell ref="H75:H79"/>
    <mergeCell ref="I75:I79"/>
    <mergeCell ref="J75:J79"/>
    <mergeCell ref="K75:K79"/>
    <mergeCell ref="L75:L79"/>
    <mergeCell ref="K71:K74"/>
    <mergeCell ref="L71:L74"/>
    <mergeCell ref="M71:M74"/>
    <mergeCell ref="N71:N74"/>
    <mergeCell ref="O71:O74"/>
    <mergeCell ref="T75:T79"/>
    <mergeCell ref="R86:R88"/>
    <mergeCell ref="U67:U70"/>
    <mergeCell ref="V67:V70"/>
    <mergeCell ref="W67:W70"/>
    <mergeCell ref="X67:X70"/>
    <mergeCell ref="C71:C74"/>
    <mergeCell ref="D71:D74"/>
    <mergeCell ref="E71:E74"/>
    <mergeCell ref="H71:H74"/>
    <mergeCell ref="I71:I74"/>
    <mergeCell ref="M67:M70"/>
    <mergeCell ref="N67:N70"/>
    <mergeCell ref="O67:O70"/>
    <mergeCell ref="P67:P70"/>
    <mergeCell ref="Q67:Q70"/>
    <mergeCell ref="R67:R70"/>
    <mergeCell ref="W71:W74"/>
    <mergeCell ref="X71:X74"/>
    <mergeCell ref="P71:P74"/>
    <mergeCell ref="Q71:Q74"/>
    <mergeCell ref="R71:R74"/>
    <mergeCell ref="T71:T74"/>
    <mergeCell ref="U71:U74"/>
    <mergeCell ref="V71:V74"/>
    <mergeCell ref="J71:J74"/>
    <mergeCell ref="U75:U79"/>
    <mergeCell ref="V75:V79"/>
    <mergeCell ref="W75:W79"/>
    <mergeCell ref="X75:X79"/>
    <mergeCell ref="AE75:AE79"/>
    <mergeCell ref="M75:M79"/>
    <mergeCell ref="N75:N79"/>
    <mergeCell ref="O75:O79"/>
    <mergeCell ref="P75:P79"/>
    <mergeCell ref="Q75:Q79"/>
    <mergeCell ref="R75:R79"/>
    <mergeCell ref="AM75:AM79"/>
    <mergeCell ref="AN75:AN79"/>
    <mergeCell ref="AO75:AO79"/>
    <mergeCell ref="AP75:AP79"/>
    <mergeCell ref="AQ75:AQ79"/>
    <mergeCell ref="AR75:AR79"/>
    <mergeCell ref="AG75:AG79"/>
    <mergeCell ref="AH75:AH79"/>
    <mergeCell ref="AI75:AI79"/>
    <mergeCell ref="AJ75:AJ79"/>
    <mergeCell ref="AK75:AK79"/>
    <mergeCell ref="AL75:AL79"/>
    <mergeCell ref="BA75:BA79"/>
    <mergeCell ref="BB75:BB79"/>
    <mergeCell ref="BC75:BC79"/>
    <mergeCell ref="BD75:BD79"/>
    <mergeCell ref="AS75:AS79"/>
    <mergeCell ref="AT75:AT79"/>
    <mergeCell ref="AU75:AU79"/>
    <mergeCell ref="AV75:AV79"/>
    <mergeCell ref="AW75:AW79"/>
    <mergeCell ref="AX75:AX79"/>
    <mergeCell ref="BQ75:BQ79"/>
    <mergeCell ref="BR75:BR79"/>
    <mergeCell ref="BS75:BS79"/>
    <mergeCell ref="BT75:BT79"/>
    <mergeCell ref="BU75:BU79"/>
    <mergeCell ref="C80:C82"/>
    <mergeCell ref="D80:D82"/>
    <mergeCell ref="E80:E82"/>
    <mergeCell ref="H80:H82"/>
    <mergeCell ref="I80:I82"/>
    <mergeCell ref="BK75:BK79"/>
    <mergeCell ref="BL75:BL79"/>
    <mergeCell ref="BM75:BM79"/>
    <mergeCell ref="BN75:BN79"/>
    <mergeCell ref="BO75:BO79"/>
    <mergeCell ref="BP75:BP79"/>
    <mergeCell ref="BE75:BE79"/>
    <mergeCell ref="BF75:BF79"/>
    <mergeCell ref="BG75:BG79"/>
    <mergeCell ref="BH75:BH79"/>
    <mergeCell ref="BI75:BI79"/>
    <mergeCell ref="BJ75:BJ79"/>
    <mergeCell ref="AY75:AY79"/>
    <mergeCell ref="AZ75:AZ79"/>
    <mergeCell ref="W80:W82"/>
    <mergeCell ref="X80:X82"/>
    <mergeCell ref="C83:C85"/>
    <mergeCell ref="D83:D85"/>
    <mergeCell ref="E83:E85"/>
    <mergeCell ref="H83:H85"/>
    <mergeCell ref="I83:I85"/>
    <mergeCell ref="J83:J85"/>
    <mergeCell ref="K83:K85"/>
    <mergeCell ref="L83:L85"/>
    <mergeCell ref="P80:P82"/>
    <mergeCell ref="Q80:Q82"/>
    <mergeCell ref="R80:R82"/>
    <mergeCell ref="T80:T82"/>
    <mergeCell ref="U80:U82"/>
    <mergeCell ref="V80:V82"/>
    <mergeCell ref="J80:J82"/>
    <mergeCell ref="K80:K82"/>
    <mergeCell ref="L80:L82"/>
    <mergeCell ref="M80:M82"/>
    <mergeCell ref="N80:N82"/>
    <mergeCell ref="O80:O82"/>
    <mergeCell ref="T83:T85"/>
    <mergeCell ref="U83:U85"/>
    <mergeCell ref="V83:V85"/>
    <mergeCell ref="W83:W85"/>
    <mergeCell ref="X83:X85"/>
    <mergeCell ref="H86:H88"/>
    <mergeCell ref="I86:I88"/>
    <mergeCell ref="J86:J88"/>
    <mergeCell ref="K86:K88"/>
    <mergeCell ref="L86:L88"/>
    <mergeCell ref="M83:M85"/>
    <mergeCell ref="N83:N85"/>
    <mergeCell ref="O83:O85"/>
    <mergeCell ref="P83:P85"/>
    <mergeCell ref="Q83:Q85"/>
    <mergeCell ref="R83:R85"/>
    <mergeCell ref="T86:T88"/>
    <mergeCell ref="U86:U88"/>
    <mergeCell ref="V86:V88"/>
    <mergeCell ref="W86:W88"/>
    <mergeCell ref="X86:X88"/>
    <mergeCell ref="M86:M88"/>
    <mergeCell ref="N86:N88"/>
    <mergeCell ref="O86:O88"/>
    <mergeCell ref="P86:P88"/>
    <mergeCell ref="Q86:Q88"/>
    <mergeCell ref="S7:S10"/>
    <mergeCell ref="S11:S14"/>
    <mergeCell ref="S15:S16"/>
    <mergeCell ref="S17:S19"/>
    <mergeCell ref="S20:S23"/>
    <mergeCell ref="S24:S27"/>
    <mergeCell ref="S28:S30"/>
    <mergeCell ref="S31:S32"/>
    <mergeCell ref="S33:S35"/>
    <mergeCell ref="S62:S64"/>
    <mergeCell ref="S65:S66"/>
    <mergeCell ref="S36:S37"/>
    <mergeCell ref="S38:S39"/>
    <mergeCell ref="S40:S41"/>
    <mergeCell ref="S42:S45"/>
    <mergeCell ref="S46:S48"/>
    <mergeCell ref="S49:S53"/>
    <mergeCell ref="S54:S56"/>
    <mergeCell ref="S57:S59"/>
    <mergeCell ref="S60:S61"/>
  </mergeCells>
  <printOptions horizontalCentered="1"/>
  <pageMargins left="0.78740157480314965" right="0.39370078740157483" top="1.3779527559055118" bottom="0.19685039370078741" header="0.31496062992125984" footer="0.31496062992125984"/>
  <pageSetup scale="46" fitToHeight="0" orientation="landscape" r:id="rId1"/>
  <rowBreaks count="2" manualBreakCount="2">
    <brk id="35" max="71" man="1"/>
    <brk id="66" max="71" man="1"/>
  </rowBreaks>
  <colBreaks count="2" manualBreakCount="2">
    <brk id="11" max="86" man="1"/>
    <brk id="31" max="88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W117"/>
  <sheetViews>
    <sheetView showGridLines="0" view="pageBreakPreview" topLeftCell="J34" zoomScale="85" zoomScaleNormal="120" zoomScaleSheetLayoutView="85" zoomScalePageLayoutView="120" workbookViewId="0">
      <selection activeCell="S40" sqref="S40:S41"/>
    </sheetView>
  </sheetViews>
  <sheetFormatPr baseColWidth="10" defaultColWidth="12.42578125" defaultRowHeight="48" customHeight="1" x14ac:dyDescent="0.25"/>
  <cols>
    <col min="1" max="1" width="18.85546875" style="38" hidden="1" customWidth="1"/>
    <col min="2" max="2" width="13.42578125" style="38" hidden="1" customWidth="1"/>
    <col min="3" max="3" width="9.28515625" style="38" hidden="1" customWidth="1"/>
    <col min="4" max="5" width="16.42578125" style="38" hidden="1" customWidth="1"/>
    <col min="6" max="6" width="12.42578125" style="38" hidden="1" customWidth="1"/>
    <col min="7" max="7" width="12" style="38" hidden="1" customWidth="1"/>
    <col min="8" max="8" width="19.7109375" style="38" hidden="1" customWidth="1"/>
    <col min="9" max="9" width="23.42578125" style="39" customWidth="1"/>
    <col min="10" max="10" width="20.42578125" style="40" customWidth="1"/>
    <col min="11" max="11" width="23.85546875" style="39" hidden="1" customWidth="1"/>
    <col min="12" max="12" width="30.140625" style="39" hidden="1" customWidth="1"/>
    <col min="13" max="13" width="29.7109375" style="39" customWidth="1"/>
    <col min="14" max="14" width="34.7109375" style="40" customWidth="1"/>
    <col min="15" max="15" width="14.85546875" style="40" customWidth="1"/>
    <col min="16" max="16" width="9.85546875" style="41" hidden="1" customWidth="1"/>
    <col min="17" max="22" width="9.7109375" style="39" customWidth="1"/>
    <col min="23" max="23" width="9.7109375" style="39" hidden="1" customWidth="1"/>
    <col min="24" max="24" width="19.28515625" style="41" hidden="1" customWidth="1"/>
    <col min="25" max="25" width="56.85546875" style="39" customWidth="1"/>
    <col min="26" max="26" width="21.42578125" style="39" hidden="1" customWidth="1"/>
    <col min="27" max="27" width="11.85546875" style="39" hidden="1" customWidth="1"/>
    <col min="28" max="28" width="37" style="39" hidden="1" customWidth="1"/>
    <col min="29" max="29" width="13.42578125" style="39" customWidth="1"/>
    <col min="30" max="30" width="16.7109375" style="39" customWidth="1"/>
    <col min="31" max="31" width="22" style="39" hidden="1" customWidth="1"/>
    <col min="32" max="32" width="25.42578125" style="41" hidden="1" customWidth="1"/>
    <col min="33" max="33" width="7.7109375" style="38" hidden="1" customWidth="1"/>
    <col min="34" max="34" width="16.42578125" style="38" hidden="1" customWidth="1"/>
    <col min="35" max="35" width="7.7109375" style="38" hidden="1" customWidth="1"/>
    <col min="36" max="37" width="5.42578125" style="38" hidden="1" customWidth="1"/>
    <col min="38" max="38" width="11.7109375" style="38" hidden="1" customWidth="1"/>
    <col min="39" max="39" width="18.7109375" style="38" hidden="1" customWidth="1"/>
    <col min="40" max="46" width="7.140625" style="38" hidden="1" customWidth="1"/>
    <col min="47" max="47" width="12.85546875" style="38" hidden="1" customWidth="1"/>
    <col min="48" max="48" width="12.7109375" style="38" hidden="1" customWidth="1"/>
    <col min="49" max="49" width="5" style="38" hidden="1" customWidth="1"/>
    <col min="50" max="50" width="11.42578125" style="38" hidden="1" customWidth="1"/>
    <col min="51" max="51" width="11.140625" style="38" hidden="1" customWidth="1"/>
    <col min="52" max="52" width="7.85546875" style="38" hidden="1" customWidth="1"/>
    <col min="53" max="54" width="9.7109375" style="42" hidden="1" customWidth="1"/>
    <col min="55" max="55" width="10.140625" style="42" hidden="1" customWidth="1"/>
    <col min="56" max="60" width="7.7109375" style="42" hidden="1" customWidth="1"/>
    <col min="61" max="70" width="6.28515625" style="42" hidden="1" customWidth="1"/>
    <col min="71" max="71" width="10.140625" style="42" hidden="1" customWidth="1"/>
    <col min="72" max="72" width="8.28515625" style="42" hidden="1" customWidth="1"/>
    <col min="73" max="73" width="8.42578125" style="42" hidden="1" customWidth="1"/>
    <col min="74" max="75" width="12.42578125" style="3" customWidth="1"/>
    <col min="76" max="16384" width="12.42578125" style="3"/>
  </cols>
  <sheetData>
    <row r="1" spans="1:75" ht="21" customHeight="1" x14ac:dyDescent="0.25">
      <c r="A1" s="274"/>
      <c r="B1" s="275"/>
      <c r="C1" s="275"/>
      <c r="D1" s="275"/>
      <c r="E1" s="275"/>
      <c r="F1" s="276"/>
      <c r="G1" s="276"/>
      <c r="H1" s="276"/>
      <c r="I1" s="280" t="s">
        <v>3</v>
      </c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0"/>
      <c r="BE1" s="280"/>
      <c r="BF1" s="280"/>
      <c r="BG1" s="280"/>
      <c r="BH1" s="280"/>
      <c r="BI1" s="280"/>
      <c r="BJ1" s="280"/>
      <c r="BK1" s="280"/>
      <c r="BL1" s="280"/>
      <c r="BM1" s="280"/>
      <c r="BN1" s="280"/>
      <c r="BO1" s="280"/>
      <c r="BP1" s="280"/>
      <c r="BQ1" s="280"/>
      <c r="BR1" s="280"/>
      <c r="BS1" s="280"/>
      <c r="BT1" s="280"/>
      <c r="BU1" s="281"/>
      <c r="BV1" s="1"/>
      <c r="BW1" s="2"/>
    </row>
    <row r="2" spans="1:75" ht="21" customHeight="1" x14ac:dyDescent="0.25">
      <c r="A2" s="277"/>
      <c r="B2" s="278"/>
      <c r="C2" s="278"/>
      <c r="D2" s="278"/>
      <c r="E2" s="278"/>
      <c r="F2" s="279"/>
      <c r="G2" s="279"/>
      <c r="H2" s="279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BP2" s="282"/>
      <c r="BQ2" s="282"/>
      <c r="BR2" s="282"/>
      <c r="BS2" s="282"/>
      <c r="BT2" s="282"/>
      <c r="BU2" s="283"/>
      <c r="BV2" s="4"/>
      <c r="BW2" s="2"/>
    </row>
    <row r="3" spans="1:75" s="11" customFormat="1" ht="12" customHeight="1" x14ac:dyDescent="0.25">
      <c r="A3" s="5" t="s">
        <v>4</v>
      </c>
      <c r="B3" s="6"/>
      <c r="C3" s="6"/>
      <c r="D3" s="6"/>
      <c r="E3" s="6"/>
      <c r="F3" s="7">
        <v>2020</v>
      </c>
      <c r="G3" s="8" t="s">
        <v>5</v>
      </c>
      <c r="H3" s="7">
        <v>2</v>
      </c>
      <c r="I3" s="9" t="s">
        <v>6</v>
      </c>
      <c r="J3" s="284" t="s">
        <v>7</v>
      </c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4"/>
      <c r="BM3" s="284"/>
      <c r="BN3" s="284"/>
      <c r="BO3" s="284"/>
      <c r="BP3" s="284"/>
      <c r="BQ3" s="284"/>
      <c r="BR3" s="284"/>
      <c r="BS3" s="284"/>
      <c r="BT3" s="284"/>
      <c r="BU3" s="285"/>
      <c r="BV3" s="4"/>
      <c r="BW3" s="10"/>
    </row>
    <row r="4" spans="1:75" s="13" customFormat="1" ht="25.5" customHeight="1" x14ac:dyDescent="0.25">
      <c r="A4" s="396" t="s">
        <v>8</v>
      </c>
      <c r="B4" s="392" t="s">
        <v>9</v>
      </c>
      <c r="C4" s="392" t="s">
        <v>10</v>
      </c>
      <c r="D4" s="392" t="s">
        <v>11</v>
      </c>
      <c r="E4" s="392" t="s">
        <v>12</v>
      </c>
      <c r="F4" s="392" t="s">
        <v>13</v>
      </c>
      <c r="G4" s="392" t="s">
        <v>14</v>
      </c>
      <c r="H4" s="392" t="s">
        <v>15</v>
      </c>
      <c r="I4" s="392" t="s">
        <v>1</v>
      </c>
      <c r="J4" s="392" t="s">
        <v>494</v>
      </c>
      <c r="K4" s="392" t="s">
        <v>16</v>
      </c>
      <c r="L4" s="395" t="s">
        <v>17</v>
      </c>
      <c r="M4" s="392" t="s">
        <v>18</v>
      </c>
      <c r="N4" s="392" t="s">
        <v>19</v>
      </c>
      <c r="O4" s="392" t="s">
        <v>20</v>
      </c>
      <c r="P4" s="392" t="s">
        <v>21</v>
      </c>
      <c r="Q4" s="392" t="s">
        <v>493</v>
      </c>
      <c r="R4" s="398" t="s">
        <v>23</v>
      </c>
      <c r="S4" s="485" t="s">
        <v>514</v>
      </c>
      <c r="T4" s="398" t="s">
        <v>24</v>
      </c>
      <c r="U4" s="398" t="s">
        <v>25</v>
      </c>
      <c r="V4" s="398" t="s">
        <v>26</v>
      </c>
      <c r="W4" s="270" t="s">
        <v>493</v>
      </c>
      <c r="X4" s="288" t="s">
        <v>27</v>
      </c>
      <c r="Y4" s="270" t="s">
        <v>28</v>
      </c>
      <c r="Z4" s="270" t="s">
        <v>29</v>
      </c>
      <c r="AA4" s="270" t="s">
        <v>30</v>
      </c>
      <c r="AB4" s="270" t="s">
        <v>31</v>
      </c>
      <c r="AC4" s="270" t="s">
        <v>32</v>
      </c>
      <c r="AD4" s="270" t="s">
        <v>33</v>
      </c>
      <c r="AE4" s="270" t="s">
        <v>34</v>
      </c>
      <c r="AF4" s="288" t="s">
        <v>35</v>
      </c>
      <c r="AG4" s="297" t="s">
        <v>36</v>
      </c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AW4" s="297"/>
      <c r="AX4" s="297"/>
      <c r="AY4" s="297"/>
      <c r="AZ4" s="297"/>
      <c r="BA4" s="291" t="s">
        <v>37</v>
      </c>
      <c r="BB4" s="291"/>
      <c r="BC4" s="291"/>
      <c r="BD4" s="291"/>
      <c r="BE4" s="291"/>
      <c r="BF4" s="291"/>
      <c r="BG4" s="291"/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1"/>
      <c r="BS4" s="291"/>
      <c r="BT4" s="291"/>
      <c r="BU4" s="292"/>
      <c r="BV4" s="12"/>
    </row>
    <row r="5" spans="1:75" s="16" customFormat="1" ht="42.75" hidden="1" customHeight="1" x14ac:dyDescent="0.25">
      <c r="A5" s="397"/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5"/>
      <c r="M5" s="393"/>
      <c r="N5" s="393"/>
      <c r="O5" s="393"/>
      <c r="P5" s="393"/>
      <c r="Q5" s="393"/>
      <c r="R5" s="399"/>
      <c r="S5" s="490"/>
      <c r="T5" s="399"/>
      <c r="U5" s="399"/>
      <c r="V5" s="399"/>
      <c r="W5" s="271"/>
      <c r="X5" s="289"/>
      <c r="Y5" s="271"/>
      <c r="Z5" s="271"/>
      <c r="AA5" s="271"/>
      <c r="AB5" s="271"/>
      <c r="AC5" s="271"/>
      <c r="AD5" s="271"/>
      <c r="AE5" s="271"/>
      <c r="AF5" s="289"/>
      <c r="AG5" s="293" t="s">
        <v>38</v>
      </c>
      <c r="AH5" s="293"/>
      <c r="AI5" s="293"/>
      <c r="AJ5" s="293" t="s">
        <v>39</v>
      </c>
      <c r="AK5" s="293"/>
      <c r="AL5" s="293" t="s">
        <v>40</v>
      </c>
      <c r="AM5" s="293"/>
      <c r="AN5" s="293"/>
      <c r="AO5" s="293"/>
      <c r="AP5" s="293"/>
      <c r="AQ5" s="293"/>
      <c r="AR5" s="293"/>
      <c r="AS5" s="293"/>
      <c r="AT5" s="293"/>
      <c r="AU5" s="293"/>
      <c r="AV5" s="110" t="s">
        <v>41</v>
      </c>
      <c r="AW5" s="293" t="s">
        <v>42</v>
      </c>
      <c r="AX5" s="293"/>
      <c r="AY5" s="110" t="s">
        <v>43</v>
      </c>
      <c r="AZ5" s="110" t="s">
        <v>44</v>
      </c>
      <c r="BA5" s="111" t="s">
        <v>45</v>
      </c>
      <c r="BB5" s="111" t="s">
        <v>46</v>
      </c>
      <c r="BC5" s="111" t="s">
        <v>47</v>
      </c>
      <c r="BD5" s="294" t="s">
        <v>48</v>
      </c>
      <c r="BE5" s="294"/>
      <c r="BF5" s="294"/>
      <c r="BG5" s="294"/>
      <c r="BH5" s="294"/>
      <c r="BI5" s="295" t="s">
        <v>49</v>
      </c>
      <c r="BJ5" s="295" t="s">
        <v>50</v>
      </c>
      <c r="BK5" s="295" t="s">
        <v>51</v>
      </c>
      <c r="BL5" s="295" t="s">
        <v>52</v>
      </c>
      <c r="BM5" s="295" t="s">
        <v>53</v>
      </c>
      <c r="BN5" s="295" t="s">
        <v>54</v>
      </c>
      <c r="BO5" s="295" t="s">
        <v>55</v>
      </c>
      <c r="BP5" s="295" t="s">
        <v>56</v>
      </c>
      <c r="BQ5" s="295" t="s">
        <v>57</v>
      </c>
      <c r="BR5" s="295" t="s">
        <v>58</v>
      </c>
      <c r="BS5" s="295" t="s">
        <v>59</v>
      </c>
      <c r="BT5" s="295" t="s">
        <v>60</v>
      </c>
      <c r="BU5" s="298" t="s">
        <v>61</v>
      </c>
    </row>
    <row r="6" spans="1:75" s="16" customFormat="1" ht="26.25" customHeight="1" x14ac:dyDescent="0.25">
      <c r="A6" s="397"/>
      <c r="B6" s="393"/>
      <c r="C6" s="393"/>
      <c r="D6" s="393"/>
      <c r="E6" s="393"/>
      <c r="F6" s="393"/>
      <c r="G6" s="394"/>
      <c r="H6" s="394"/>
      <c r="I6" s="394"/>
      <c r="J6" s="394"/>
      <c r="K6" s="394"/>
      <c r="L6" s="395"/>
      <c r="M6" s="394"/>
      <c r="N6" s="394"/>
      <c r="O6" s="394"/>
      <c r="P6" s="394"/>
      <c r="Q6" s="394"/>
      <c r="R6" s="400"/>
      <c r="S6" s="483"/>
      <c r="T6" s="400"/>
      <c r="U6" s="400"/>
      <c r="V6" s="400"/>
      <c r="W6" s="272"/>
      <c r="X6" s="290"/>
      <c r="Y6" s="272"/>
      <c r="Z6" s="272"/>
      <c r="AA6" s="272"/>
      <c r="AB6" s="272"/>
      <c r="AC6" s="272"/>
      <c r="AD6" s="272"/>
      <c r="AE6" s="272"/>
      <c r="AF6" s="290"/>
      <c r="AG6" s="17" t="s">
        <v>62</v>
      </c>
      <c r="AH6" s="17" t="s">
        <v>63</v>
      </c>
      <c r="AI6" s="17" t="s">
        <v>64</v>
      </c>
      <c r="AJ6" s="17" t="s">
        <v>65</v>
      </c>
      <c r="AK6" s="17" t="s">
        <v>64</v>
      </c>
      <c r="AL6" s="17" t="s">
        <v>63</v>
      </c>
      <c r="AM6" s="17" t="s">
        <v>66</v>
      </c>
      <c r="AN6" s="17" t="s">
        <v>67</v>
      </c>
      <c r="AO6" s="17" t="s">
        <v>68</v>
      </c>
      <c r="AP6" s="17" t="s">
        <v>69</v>
      </c>
      <c r="AQ6" s="17" t="s">
        <v>70</v>
      </c>
      <c r="AR6" s="17" t="s">
        <v>71</v>
      </c>
      <c r="AS6" s="17" t="s">
        <v>72</v>
      </c>
      <c r="AT6" s="17" t="s">
        <v>73</v>
      </c>
      <c r="AU6" s="17" t="s">
        <v>74</v>
      </c>
      <c r="AV6" s="17" t="s">
        <v>75</v>
      </c>
      <c r="AW6" s="17" t="s">
        <v>76</v>
      </c>
      <c r="AX6" s="17" t="s">
        <v>74</v>
      </c>
      <c r="AY6" s="17" t="s">
        <v>77</v>
      </c>
      <c r="AZ6" s="17" t="s">
        <v>78</v>
      </c>
      <c r="BA6" s="112" t="s">
        <v>79</v>
      </c>
      <c r="BB6" s="112" t="s">
        <v>80</v>
      </c>
      <c r="BC6" s="112" t="s">
        <v>81</v>
      </c>
      <c r="BD6" s="112" t="s">
        <v>82</v>
      </c>
      <c r="BE6" s="112" t="s">
        <v>83</v>
      </c>
      <c r="BF6" s="112" t="s">
        <v>84</v>
      </c>
      <c r="BG6" s="112" t="s">
        <v>85</v>
      </c>
      <c r="BH6" s="112" t="s">
        <v>86</v>
      </c>
      <c r="BI6" s="296"/>
      <c r="BJ6" s="296"/>
      <c r="BK6" s="296"/>
      <c r="BL6" s="296"/>
      <c r="BM6" s="296"/>
      <c r="BN6" s="296"/>
      <c r="BO6" s="296"/>
      <c r="BP6" s="296"/>
      <c r="BQ6" s="296"/>
      <c r="BR6" s="296"/>
      <c r="BS6" s="296"/>
      <c r="BT6" s="296"/>
      <c r="BU6" s="299"/>
    </row>
    <row r="7" spans="1:75" s="23" customFormat="1" ht="15" hidden="1" customHeight="1" x14ac:dyDescent="0.25">
      <c r="A7" s="300" t="s">
        <v>505</v>
      </c>
      <c r="B7" s="303">
        <v>0.3</v>
      </c>
      <c r="C7" s="355">
        <f>+D7*30%</f>
        <v>3.5999999999999997E-2</v>
      </c>
      <c r="D7" s="306">
        <v>0.12</v>
      </c>
      <c r="E7" s="306" t="s">
        <v>88</v>
      </c>
      <c r="F7" s="309">
        <v>1</v>
      </c>
      <c r="G7" s="309">
        <v>0.25</v>
      </c>
      <c r="H7" s="358" t="s">
        <v>89</v>
      </c>
      <c r="I7" s="314" t="s">
        <v>0</v>
      </c>
      <c r="J7" s="314" t="s">
        <v>495</v>
      </c>
      <c r="K7" s="314" t="s">
        <v>91</v>
      </c>
      <c r="L7" s="314" t="s">
        <v>92</v>
      </c>
      <c r="M7" s="314" t="s">
        <v>93</v>
      </c>
      <c r="N7" s="314" t="s">
        <v>94</v>
      </c>
      <c r="O7" s="314" t="s">
        <v>95</v>
      </c>
      <c r="P7" s="314">
        <v>400</v>
      </c>
      <c r="Q7" s="314">
        <v>400</v>
      </c>
      <c r="R7" s="314">
        <v>10</v>
      </c>
      <c r="S7" s="148"/>
      <c r="T7" s="314">
        <v>50</v>
      </c>
      <c r="U7" s="314">
        <v>90</v>
      </c>
      <c r="V7" s="314">
        <v>400</v>
      </c>
      <c r="W7" s="314">
        <v>400</v>
      </c>
      <c r="X7" s="315">
        <v>0</v>
      </c>
      <c r="Y7" s="114" t="s">
        <v>96</v>
      </c>
      <c r="Z7" s="115">
        <v>0</v>
      </c>
      <c r="AA7" s="114">
        <v>15</v>
      </c>
      <c r="AB7" s="114" t="s">
        <v>97</v>
      </c>
      <c r="AC7" s="21">
        <v>43831</v>
      </c>
      <c r="AD7" s="21">
        <v>44196</v>
      </c>
      <c r="AE7" s="114" t="s">
        <v>98</v>
      </c>
      <c r="AF7" s="114" t="s">
        <v>99</v>
      </c>
      <c r="AG7" s="114" t="s">
        <v>100</v>
      </c>
      <c r="AH7" s="114"/>
      <c r="AI7" s="114" t="s">
        <v>100</v>
      </c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 t="s">
        <v>100</v>
      </c>
      <c r="AX7" s="114"/>
      <c r="AY7" s="114" t="s">
        <v>100</v>
      </c>
      <c r="AZ7" s="114"/>
      <c r="BA7" s="114" t="s">
        <v>100</v>
      </c>
      <c r="BB7" s="114" t="s">
        <v>100</v>
      </c>
      <c r="BC7" s="114" t="s">
        <v>100</v>
      </c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22"/>
    </row>
    <row r="8" spans="1:75" s="23" customFormat="1" ht="17.25" hidden="1" customHeight="1" x14ac:dyDescent="0.25">
      <c r="A8" s="301"/>
      <c r="B8" s="304"/>
      <c r="C8" s="356"/>
      <c r="D8" s="307"/>
      <c r="E8" s="307"/>
      <c r="F8" s="310"/>
      <c r="G8" s="312"/>
      <c r="H8" s="312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148"/>
      <c r="T8" s="314"/>
      <c r="U8" s="314"/>
      <c r="V8" s="314"/>
      <c r="W8" s="314"/>
      <c r="X8" s="315"/>
      <c r="Y8" s="114" t="s">
        <v>101</v>
      </c>
      <c r="Z8" s="115">
        <v>0</v>
      </c>
      <c r="AA8" s="114">
        <v>25</v>
      </c>
      <c r="AB8" s="114" t="s">
        <v>102</v>
      </c>
      <c r="AC8" s="21">
        <v>43831</v>
      </c>
      <c r="AD8" s="21">
        <v>44196</v>
      </c>
      <c r="AE8" s="114" t="s">
        <v>103</v>
      </c>
      <c r="AF8" s="114" t="s">
        <v>99</v>
      </c>
      <c r="AG8" s="114" t="s">
        <v>100</v>
      </c>
      <c r="AH8" s="114"/>
      <c r="AI8" s="114" t="s">
        <v>100</v>
      </c>
      <c r="AJ8" s="114"/>
      <c r="AK8" s="114"/>
      <c r="AL8" s="114"/>
      <c r="AM8" s="114"/>
      <c r="AN8" s="114"/>
      <c r="AO8" s="114"/>
      <c r="AP8" s="114"/>
      <c r="AQ8" s="114"/>
      <c r="AR8" s="114" t="s">
        <v>100</v>
      </c>
      <c r="AS8" s="114" t="s">
        <v>100</v>
      </c>
      <c r="AT8" s="114"/>
      <c r="AU8" s="114" t="s">
        <v>100</v>
      </c>
      <c r="AV8" s="114"/>
      <c r="AW8" s="114" t="s">
        <v>100</v>
      </c>
      <c r="AX8" s="114" t="s">
        <v>100</v>
      </c>
      <c r="AY8" s="114" t="s">
        <v>100</v>
      </c>
      <c r="AZ8" s="114"/>
      <c r="BA8" s="114" t="s">
        <v>100</v>
      </c>
      <c r="BB8" s="114" t="s">
        <v>100</v>
      </c>
      <c r="BC8" s="114" t="s">
        <v>100</v>
      </c>
      <c r="BD8" s="114" t="s">
        <v>100</v>
      </c>
      <c r="BE8" s="114"/>
      <c r="BF8" s="114"/>
      <c r="BG8" s="114"/>
      <c r="BH8" s="114" t="s">
        <v>100</v>
      </c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22"/>
    </row>
    <row r="9" spans="1:75" s="23" customFormat="1" ht="23.25" hidden="1" customHeight="1" x14ac:dyDescent="0.25">
      <c r="A9" s="301"/>
      <c r="B9" s="304"/>
      <c r="C9" s="356"/>
      <c r="D9" s="307"/>
      <c r="E9" s="307"/>
      <c r="F9" s="310"/>
      <c r="G9" s="312"/>
      <c r="H9" s="312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148"/>
      <c r="T9" s="314"/>
      <c r="U9" s="314"/>
      <c r="V9" s="314"/>
      <c r="W9" s="314"/>
      <c r="X9" s="315"/>
      <c r="Y9" s="114" t="s">
        <v>104</v>
      </c>
      <c r="Z9" s="115">
        <v>0</v>
      </c>
      <c r="AA9" s="114">
        <v>30</v>
      </c>
      <c r="AB9" s="114" t="s">
        <v>105</v>
      </c>
      <c r="AC9" s="21">
        <v>43831</v>
      </c>
      <c r="AD9" s="21">
        <v>44196</v>
      </c>
      <c r="AE9" s="114" t="s">
        <v>103</v>
      </c>
      <c r="AF9" s="114" t="s">
        <v>99</v>
      </c>
      <c r="AG9" s="114" t="s">
        <v>100</v>
      </c>
      <c r="AH9" s="114"/>
      <c r="AI9" s="114" t="s">
        <v>100</v>
      </c>
      <c r="AJ9" s="114"/>
      <c r="AK9" s="114"/>
      <c r="AL9" s="114"/>
      <c r="AM9" s="114" t="s">
        <v>100</v>
      </c>
      <c r="AN9" s="114"/>
      <c r="AO9" s="114"/>
      <c r="AP9" s="114"/>
      <c r="AQ9" s="114"/>
      <c r="AR9" s="114" t="s">
        <v>100</v>
      </c>
      <c r="AS9" s="114" t="s">
        <v>100</v>
      </c>
      <c r="AT9" s="114"/>
      <c r="AU9" s="114" t="s">
        <v>100</v>
      </c>
      <c r="AV9" s="114"/>
      <c r="AW9" s="114" t="s">
        <v>100</v>
      </c>
      <c r="AX9" s="114" t="s">
        <v>100</v>
      </c>
      <c r="AY9" s="114" t="s">
        <v>100</v>
      </c>
      <c r="AZ9" s="114"/>
      <c r="BA9" s="114" t="s">
        <v>100</v>
      </c>
      <c r="BB9" s="114" t="s">
        <v>100</v>
      </c>
      <c r="BC9" s="114" t="s">
        <v>100</v>
      </c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22"/>
    </row>
    <row r="10" spans="1:75" s="23" customFormat="1" ht="1.5" hidden="1" customHeight="1" x14ac:dyDescent="0.25">
      <c r="A10" s="301"/>
      <c r="B10" s="304"/>
      <c r="C10" s="357"/>
      <c r="D10" s="308"/>
      <c r="E10" s="307"/>
      <c r="F10" s="310"/>
      <c r="G10" s="312"/>
      <c r="H10" s="312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148"/>
      <c r="T10" s="314"/>
      <c r="U10" s="314"/>
      <c r="V10" s="314"/>
      <c r="W10" s="314"/>
      <c r="X10" s="315"/>
      <c r="Y10" s="114" t="s">
        <v>106</v>
      </c>
      <c r="Z10" s="115">
        <v>0</v>
      </c>
      <c r="AA10" s="114">
        <v>30</v>
      </c>
      <c r="AB10" s="114" t="s">
        <v>107</v>
      </c>
      <c r="AC10" s="21">
        <v>44013</v>
      </c>
      <c r="AD10" s="21">
        <v>44196</v>
      </c>
      <c r="AE10" s="114" t="s">
        <v>108</v>
      </c>
      <c r="AF10" s="114" t="s">
        <v>99</v>
      </c>
      <c r="AG10" s="114" t="s">
        <v>100</v>
      </c>
      <c r="AH10" s="114"/>
      <c r="AI10" s="114" t="s">
        <v>100</v>
      </c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 t="s">
        <v>100</v>
      </c>
      <c r="AX10" s="114"/>
      <c r="AY10" s="114"/>
      <c r="AZ10" s="114"/>
      <c r="BA10" s="114" t="s">
        <v>100</v>
      </c>
      <c r="BB10" s="114" t="s">
        <v>100</v>
      </c>
      <c r="BC10" s="114" t="s">
        <v>100</v>
      </c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22"/>
    </row>
    <row r="11" spans="1:75" s="23" customFormat="1" ht="42.75" hidden="1" customHeight="1" x14ac:dyDescent="0.25">
      <c r="A11" s="301"/>
      <c r="B11" s="304"/>
      <c r="C11" s="355">
        <f>+D11*30%</f>
        <v>0.03</v>
      </c>
      <c r="D11" s="316">
        <v>0.1</v>
      </c>
      <c r="E11" s="316" t="s">
        <v>109</v>
      </c>
      <c r="F11" s="310"/>
      <c r="G11" s="312"/>
      <c r="H11" s="312"/>
      <c r="I11" s="314" t="s">
        <v>110</v>
      </c>
      <c r="J11" s="314" t="s">
        <v>496</v>
      </c>
      <c r="K11" s="314" t="s">
        <v>112</v>
      </c>
      <c r="L11" s="314" t="s">
        <v>113</v>
      </c>
      <c r="M11" s="314" t="s">
        <v>114</v>
      </c>
      <c r="N11" s="314" t="s">
        <v>115</v>
      </c>
      <c r="O11" s="314" t="s">
        <v>116</v>
      </c>
      <c r="P11" s="321">
        <v>0.65</v>
      </c>
      <c r="Q11" s="321">
        <v>1</v>
      </c>
      <c r="R11" s="321">
        <v>0.06</v>
      </c>
      <c r="S11" s="149"/>
      <c r="T11" s="321">
        <v>0.2</v>
      </c>
      <c r="U11" s="321">
        <v>0.7</v>
      </c>
      <c r="V11" s="321">
        <v>1</v>
      </c>
      <c r="W11" s="321">
        <v>1</v>
      </c>
      <c r="X11" s="315">
        <v>31109000000</v>
      </c>
      <c r="Y11" s="114" t="s">
        <v>117</v>
      </c>
      <c r="Z11" s="115">
        <v>0</v>
      </c>
      <c r="AA11" s="116">
        <v>0.05</v>
      </c>
      <c r="AB11" s="114" t="s">
        <v>118</v>
      </c>
      <c r="AC11" s="21">
        <v>43891</v>
      </c>
      <c r="AD11" s="21">
        <v>44043</v>
      </c>
      <c r="AE11" s="114" t="s">
        <v>119</v>
      </c>
      <c r="AF11" s="114" t="s">
        <v>120</v>
      </c>
      <c r="AG11" s="114"/>
      <c r="AH11" s="114"/>
      <c r="AI11" s="114"/>
      <c r="AJ11" s="114"/>
      <c r="AK11" s="114"/>
      <c r="AL11" s="114"/>
      <c r="AM11" s="114" t="s">
        <v>100</v>
      </c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114"/>
      <c r="BM11" s="25"/>
      <c r="BN11" s="25"/>
      <c r="BO11" s="25"/>
      <c r="BP11" s="25"/>
      <c r="BQ11" s="25"/>
      <c r="BR11" s="25"/>
      <c r="BS11" s="25"/>
      <c r="BT11" s="25"/>
      <c r="BU11" s="25"/>
      <c r="BV11" s="114"/>
      <c r="BW11" s="22"/>
    </row>
    <row r="12" spans="1:75" s="23" customFormat="1" ht="30" hidden="1" customHeight="1" x14ac:dyDescent="0.25">
      <c r="A12" s="301"/>
      <c r="B12" s="304"/>
      <c r="C12" s="356"/>
      <c r="D12" s="316"/>
      <c r="E12" s="316"/>
      <c r="F12" s="310"/>
      <c r="G12" s="312"/>
      <c r="H12" s="312"/>
      <c r="I12" s="314"/>
      <c r="J12" s="314"/>
      <c r="K12" s="314"/>
      <c r="L12" s="314"/>
      <c r="M12" s="314"/>
      <c r="N12" s="314"/>
      <c r="O12" s="314"/>
      <c r="P12" s="321"/>
      <c r="Q12" s="321"/>
      <c r="R12" s="321"/>
      <c r="S12" s="149"/>
      <c r="T12" s="321"/>
      <c r="U12" s="321"/>
      <c r="V12" s="321"/>
      <c r="W12" s="321"/>
      <c r="X12" s="315"/>
      <c r="Y12" s="114" t="s">
        <v>121</v>
      </c>
      <c r="Z12" s="115">
        <v>0</v>
      </c>
      <c r="AA12" s="116">
        <v>0.3</v>
      </c>
      <c r="AB12" s="114" t="s">
        <v>122</v>
      </c>
      <c r="AC12" s="21">
        <v>43831</v>
      </c>
      <c r="AD12" s="21">
        <v>44135</v>
      </c>
      <c r="AE12" s="114" t="s">
        <v>123</v>
      </c>
      <c r="AF12" s="114" t="s">
        <v>124</v>
      </c>
      <c r="AG12" s="114" t="s">
        <v>100</v>
      </c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 t="s">
        <v>100</v>
      </c>
      <c r="AV12" s="114"/>
      <c r="AW12" s="114"/>
      <c r="AX12" s="114" t="s">
        <v>100</v>
      </c>
      <c r="AY12" s="114"/>
      <c r="AZ12" s="114" t="s">
        <v>100</v>
      </c>
      <c r="BA12" s="25"/>
      <c r="BB12" s="25"/>
      <c r="BC12" s="25"/>
      <c r="BD12" s="25"/>
      <c r="BE12" s="25"/>
      <c r="BF12" s="25"/>
      <c r="BG12" s="25"/>
      <c r="BH12" s="114" t="s">
        <v>100</v>
      </c>
      <c r="BI12" s="25"/>
      <c r="BJ12" s="25"/>
      <c r="BK12" s="25"/>
      <c r="BL12" s="114" t="s">
        <v>100</v>
      </c>
      <c r="BM12" s="25"/>
      <c r="BN12" s="25"/>
      <c r="BO12" s="25"/>
      <c r="BP12" s="25"/>
      <c r="BQ12" s="25"/>
      <c r="BR12" s="25"/>
      <c r="BS12" s="25"/>
      <c r="BT12" s="25"/>
      <c r="BU12" s="25"/>
      <c r="BV12" s="114"/>
      <c r="BW12" s="22"/>
    </row>
    <row r="13" spans="1:75" s="23" customFormat="1" ht="42.75" hidden="1" customHeight="1" x14ac:dyDescent="0.25">
      <c r="A13" s="301"/>
      <c r="B13" s="304"/>
      <c r="C13" s="356"/>
      <c r="D13" s="316"/>
      <c r="E13" s="316"/>
      <c r="F13" s="310"/>
      <c r="G13" s="312"/>
      <c r="H13" s="312"/>
      <c r="I13" s="314"/>
      <c r="J13" s="314"/>
      <c r="K13" s="314"/>
      <c r="L13" s="314"/>
      <c r="M13" s="314"/>
      <c r="N13" s="314"/>
      <c r="O13" s="314"/>
      <c r="P13" s="321"/>
      <c r="Q13" s="321"/>
      <c r="R13" s="321"/>
      <c r="S13" s="149"/>
      <c r="T13" s="321"/>
      <c r="U13" s="321"/>
      <c r="V13" s="321"/>
      <c r="W13" s="321"/>
      <c r="X13" s="315"/>
      <c r="Y13" s="114" t="s">
        <v>125</v>
      </c>
      <c r="Z13" s="115">
        <v>0</v>
      </c>
      <c r="AA13" s="116">
        <v>0.6</v>
      </c>
      <c r="AB13" s="114" t="s">
        <v>126</v>
      </c>
      <c r="AC13" s="21">
        <v>43831</v>
      </c>
      <c r="AD13" s="21">
        <v>44176</v>
      </c>
      <c r="AE13" s="114" t="s">
        <v>119</v>
      </c>
      <c r="AF13" s="114" t="s">
        <v>127</v>
      </c>
      <c r="AG13" s="114" t="s">
        <v>100</v>
      </c>
      <c r="AH13" s="114" t="s">
        <v>100</v>
      </c>
      <c r="AI13" s="114"/>
      <c r="AJ13" s="114"/>
      <c r="AK13" s="114"/>
      <c r="AL13" s="114" t="s">
        <v>100</v>
      </c>
      <c r="AM13" s="114"/>
      <c r="AN13" s="114"/>
      <c r="AO13" s="114"/>
      <c r="AP13" s="114"/>
      <c r="AQ13" s="114"/>
      <c r="AR13" s="114"/>
      <c r="AS13" s="114"/>
      <c r="AT13" s="114"/>
      <c r="AU13" s="114" t="s">
        <v>100</v>
      </c>
      <c r="AV13" s="114"/>
      <c r="AW13" s="114" t="s">
        <v>100</v>
      </c>
      <c r="AX13" s="114" t="s">
        <v>100</v>
      </c>
      <c r="AY13" s="114"/>
      <c r="AZ13" s="114" t="s">
        <v>100</v>
      </c>
      <c r="BA13" s="25"/>
      <c r="BB13" s="114" t="s">
        <v>100</v>
      </c>
      <c r="BC13" s="25"/>
      <c r="BD13" s="25"/>
      <c r="BE13" s="25"/>
      <c r="BF13" s="114"/>
      <c r="BG13" s="114"/>
      <c r="BH13" s="114" t="s">
        <v>100</v>
      </c>
      <c r="BI13" s="114"/>
      <c r="BJ13" s="114"/>
      <c r="BK13" s="114"/>
      <c r="BL13" s="114" t="s">
        <v>100</v>
      </c>
      <c r="BM13" s="114"/>
      <c r="BN13" s="25"/>
      <c r="BO13" s="25"/>
      <c r="BP13" s="25"/>
      <c r="BQ13" s="25"/>
      <c r="BR13" s="25"/>
      <c r="BS13" s="25"/>
      <c r="BT13" s="25"/>
      <c r="BU13" s="25"/>
      <c r="BV13" s="114"/>
      <c r="BW13" s="22"/>
    </row>
    <row r="14" spans="1:75" s="23" customFormat="1" ht="6" hidden="1" customHeight="1" x14ac:dyDescent="0.25">
      <c r="A14" s="301"/>
      <c r="B14" s="304"/>
      <c r="C14" s="357"/>
      <c r="D14" s="316"/>
      <c r="E14" s="316"/>
      <c r="F14" s="310"/>
      <c r="G14" s="312"/>
      <c r="H14" s="359"/>
      <c r="I14" s="314"/>
      <c r="J14" s="314"/>
      <c r="K14" s="314"/>
      <c r="L14" s="314"/>
      <c r="M14" s="314"/>
      <c r="N14" s="314"/>
      <c r="O14" s="314"/>
      <c r="P14" s="321"/>
      <c r="Q14" s="321"/>
      <c r="R14" s="321"/>
      <c r="S14" s="149"/>
      <c r="T14" s="321"/>
      <c r="U14" s="321"/>
      <c r="V14" s="321"/>
      <c r="W14" s="321"/>
      <c r="X14" s="315"/>
      <c r="Y14" s="114" t="s">
        <v>128</v>
      </c>
      <c r="Z14" s="115">
        <v>0</v>
      </c>
      <c r="AA14" s="116">
        <v>0.05</v>
      </c>
      <c r="AB14" s="114" t="s">
        <v>129</v>
      </c>
      <c r="AC14" s="21">
        <v>43831</v>
      </c>
      <c r="AD14" s="21">
        <v>44196</v>
      </c>
      <c r="AE14" s="114" t="s">
        <v>119</v>
      </c>
      <c r="AF14" s="114" t="s">
        <v>130</v>
      </c>
      <c r="AG14" s="114"/>
      <c r="AH14" s="114" t="s">
        <v>100</v>
      </c>
      <c r="AI14" s="114" t="s">
        <v>100</v>
      </c>
      <c r="AJ14" s="114"/>
      <c r="AK14" s="114" t="s">
        <v>100</v>
      </c>
      <c r="AL14" s="114" t="s">
        <v>100</v>
      </c>
      <c r="AM14" s="114"/>
      <c r="AN14" s="114"/>
      <c r="AO14" s="114"/>
      <c r="AP14" s="114"/>
      <c r="AQ14" s="114"/>
      <c r="AR14" s="114"/>
      <c r="AS14" s="114"/>
      <c r="AT14" s="114"/>
      <c r="AU14" s="114" t="s">
        <v>100</v>
      </c>
      <c r="AV14" s="114" t="s">
        <v>100</v>
      </c>
      <c r="AW14" s="114"/>
      <c r="AX14" s="114" t="s">
        <v>100</v>
      </c>
      <c r="AY14" s="114"/>
      <c r="AZ14" s="114"/>
      <c r="BA14" s="25"/>
      <c r="BB14" s="25"/>
      <c r="BC14" s="25"/>
      <c r="BD14" s="25"/>
      <c r="BE14" s="25"/>
      <c r="BF14" s="114" t="s">
        <v>100</v>
      </c>
      <c r="BG14" s="25"/>
      <c r="BH14" s="114" t="s">
        <v>100</v>
      </c>
      <c r="BI14" s="25"/>
      <c r="BJ14" s="25"/>
      <c r="BK14" s="25"/>
      <c r="BL14" s="114"/>
      <c r="BM14" s="25"/>
      <c r="BN14" s="25"/>
      <c r="BO14" s="25"/>
      <c r="BP14" s="25"/>
      <c r="BQ14" s="25"/>
      <c r="BR14" s="25"/>
      <c r="BS14" s="25"/>
      <c r="BT14" s="25"/>
      <c r="BU14" s="25"/>
      <c r="BV14" s="114"/>
      <c r="BW14" s="22"/>
    </row>
    <row r="15" spans="1:75" s="23" customFormat="1" ht="56.25" customHeight="1" x14ac:dyDescent="0.25">
      <c r="A15" s="301"/>
      <c r="B15" s="304"/>
      <c r="C15" s="327">
        <f>+D15*30%</f>
        <v>0.03</v>
      </c>
      <c r="D15" s="316">
        <v>0.1</v>
      </c>
      <c r="E15" s="316" t="s">
        <v>131</v>
      </c>
      <c r="F15" s="310"/>
      <c r="G15" s="312"/>
      <c r="H15" s="358" t="s">
        <v>132</v>
      </c>
      <c r="I15" s="314" t="s">
        <v>133</v>
      </c>
      <c r="J15" s="314" t="s">
        <v>501</v>
      </c>
      <c r="K15" s="314" t="s">
        <v>135</v>
      </c>
      <c r="L15" s="314" t="s">
        <v>136</v>
      </c>
      <c r="M15" s="314" t="s">
        <v>506</v>
      </c>
      <c r="N15" s="314" t="s">
        <v>138</v>
      </c>
      <c r="O15" s="314" t="s">
        <v>138</v>
      </c>
      <c r="P15" s="314">
        <v>0</v>
      </c>
      <c r="Q15" s="314">
        <v>1</v>
      </c>
      <c r="R15" s="314">
        <v>0</v>
      </c>
      <c r="S15" s="480">
        <v>0</v>
      </c>
      <c r="T15" s="314">
        <v>0</v>
      </c>
      <c r="U15" s="314">
        <v>1</v>
      </c>
      <c r="V15" s="314">
        <v>1</v>
      </c>
      <c r="W15" s="314">
        <v>1</v>
      </c>
      <c r="X15" s="315">
        <v>0</v>
      </c>
      <c r="Y15" s="114" t="s">
        <v>139</v>
      </c>
      <c r="Z15" s="115">
        <v>0</v>
      </c>
      <c r="AA15" s="116">
        <v>0.7</v>
      </c>
      <c r="AB15" s="114" t="s">
        <v>140</v>
      </c>
      <c r="AC15" s="21">
        <v>43831</v>
      </c>
      <c r="AD15" s="21">
        <v>44104</v>
      </c>
      <c r="AE15" s="114" t="s">
        <v>487</v>
      </c>
      <c r="AF15" s="114" t="s">
        <v>142</v>
      </c>
      <c r="AG15" s="114" t="s">
        <v>143</v>
      </c>
      <c r="AH15" s="114"/>
      <c r="AI15" s="114"/>
      <c r="AJ15" s="114" t="s">
        <v>143</v>
      </c>
      <c r="AK15" s="114" t="s">
        <v>143</v>
      </c>
      <c r="AL15" s="114"/>
      <c r="AM15" s="114" t="s">
        <v>143</v>
      </c>
      <c r="AN15" s="114" t="s">
        <v>143</v>
      </c>
      <c r="AO15" s="114"/>
      <c r="AP15" s="114"/>
      <c r="AQ15" s="114"/>
      <c r="AR15" s="114" t="s">
        <v>143</v>
      </c>
      <c r="AS15" s="114" t="s">
        <v>143</v>
      </c>
      <c r="AT15" s="114" t="s">
        <v>143</v>
      </c>
      <c r="AU15" s="114" t="s">
        <v>143</v>
      </c>
      <c r="AV15" s="114"/>
      <c r="AW15" s="114" t="s">
        <v>143</v>
      </c>
      <c r="AX15" s="114"/>
      <c r="AY15" s="114" t="s">
        <v>143</v>
      </c>
      <c r="AZ15" s="114"/>
      <c r="BA15" s="26" t="s">
        <v>143</v>
      </c>
      <c r="BB15" s="26"/>
      <c r="BC15" s="26" t="s">
        <v>143</v>
      </c>
      <c r="BD15" s="26"/>
      <c r="BE15" s="26"/>
      <c r="BF15" s="26"/>
      <c r="BG15" s="26" t="s">
        <v>143</v>
      </c>
      <c r="BH15" s="26" t="s">
        <v>143</v>
      </c>
      <c r="BI15" s="26" t="s">
        <v>143</v>
      </c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114"/>
      <c r="BW15" s="22"/>
    </row>
    <row r="16" spans="1:75" s="23" customFormat="1" ht="43.5" customHeight="1" x14ac:dyDescent="0.25">
      <c r="A16" s="301"/>
      <c r="B16" s="304"/>
      <c r="C16" s="327"/>
      <c r="D16" s="316"/>
      <c r="E16" s="316"/>
      <c r="F16" s="310"/>
      <c r="G16" s="312"/>
      <c r="H16" s="312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480"/>
      <c r="T16" s="314"/>
      <c r="U16" s="314"/>
      <c r="V16" s="314"/>
      <c r="W16" s="314"/>
      <c r="X16" s="315"/>
      <c r="Y16" s="114" t="s">
        <v>144</v>
      </c>
      <c r="Z16" s="115">
        <v>0</v>
      </c>
      <c r="AA16" s="116">
        <v>0.3</v>
      </c>
      <c r="AB16" s="114" t="s">
        <v>145</v>
      </c>
      <c r="AC16" s="21">
        <v>44105</v>
      </c>
      <c r="AD16" s="21">
        <v>44196</v>
      </c>
      <c r="AE16" s="114" t="s">
        <v>487</v>
      </c>
      <c r="AF16" s="114" t="s">
        <v>142</v>
      </c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22"/>
    </row>
    <row r="17" spans="1:75" s="23" customFormat="1" ht="42.75" hidden="1" customHeight="1" x14ac:dyDescent="0.25">
      <c r="A17" s="301"/>
      <c r="B17" s="304"/>
      <c r="C17" s="355">
        <f>+D17*30%</f>
        <v>0.03</v>
      </c>
      <c r="D17" s="306">
        <v>0.1</v>
      </c>
      <c r="E17" s="316" t="s">
        <v>146</v>
      </c>
      <c r="F17" s="310"/>
      <c r="G17" s="312"/>
      <c r="H17" s="312"/>
      <c r="I17" s="314" t="s">
        <v>147</v>
      </c>
      <c r="J17" s="314" t="s">
        <v>495</v>
      </c>
      <c r="K17" s="314" t="s">
        <v>148</v>
      </c>
      <c r="L17" s="314" t="s">
        <v>92</v>
      </c>
      <c r="M17" s="314" t="s">
        <v>149</v>
      </c>
      <c r="N17" s="314" t="s">
        <v>150</v>
      </c>
      <c r="O17" s="314" t="s">
        <v>138</v>
      </c>
      <c r="P17" s="314">
        <v>3</v>
      </c>
      <c r="Q17" s="314">
        <v>3</v>
      </c>
      <c r="R17" s="314">
        <v>0</v>
      </c>
      <c r="S17" s="480">
        <v>0</v>
      </c>
      <c r="T17" s="314">
        <v>0</v>
      </c>
      <c r="U17" s="314">
        <v>1</v>
      </c>
      <c r="V17" s="314">
        <v>3</v>
      </c>
      <c r="W17" s="314">
        <v>3</v>
      </c>
      <c r="X17" s="315"/>
      <c r="Y17" s="114" t="s">
        <v>151</v>
      </c>
      <c r="Z17" s="115">
        <v>0</v>
      </c>
      <c r="AA17" s="114">
        <v>40</v>
      </c>
      <c r="AB17" s="114" t="s">
        <v>152</v>
      </c>
      <c r="AC17" s="21">
        <v>44105</v>
      </c>
      <c r="AD17" s="21">
        <v>44196</v>
      </c>
      <c r="AE17" s="114" t="s">
        <v>108</v>
      </c>
      <c r="AF17" s="114" t="s">
        <v>99</v>
      </c>
      <c r="AG17" s="114" t="s">
        <v>100</v>
      </c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26"/>
      <c r="BB17" s="26"/>
      <c r="BC17" s="26" t="s">
        <v>100</v>
      </c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114"/>
      <c r="BW17" s="22"/>
    </row>
    <row r="18" spans="1:75" s="23" customFormat="1" ht="6.75" hidden="1" customHeight="1" x14ac:dyDescent="0.25">
      <c r="A18" s="301"/>
      <c r="B18" s="304"/>
      <c r="C18" s="356"/>
      <c r="D18" s="307"/>
      <c r="E18" s="316"/>
      <c r="F18" s="310"/>
      <c r="G18" s="312"/>
      <c r="H18" s="312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480"/>
      <c r="T18" s="314"/>
      <c r="U18" s="314"/>
      <c r="V18" s="314"/>
      <c r="W18" s="314"/>
      <c r="X18" s="315"/>
      <c r="Y18" s="114" t="s">
        <v>153</v>
      </c>
      <c r="Z18" s="115">
        <v>0</v>
      </c>
      <c r="AA18" s="114">
        <v>20</v>
      </c>
      <c r="AB18" s="114" t="s">
        <v>154</v>
      </c>
      <c r="AC18" s="21">
        <v>43831</v>
      </c>
      <c r="AD18" s="21">
        <v>44196</v>
      </c>
      <c r="AE18" s="114" t="s">
        <v>155</v>
      </c>
      <c r="AF18" s="114" t="s">
        <v>99</v>
      </c>
      <c r="AG18" s="114" t="s">
        <v>100</v>
      </c>
      <c r="AH18" s="114"/>
      <c r="AI18" s="114" t="s">
        <v>100</v>
      </c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 t="s">
        <v>100</v>
      </c>
      <c r="AX18" s="114"/>
      <c r="AY18" s="114"/>
      <c r="AZ18" s="114"/>
      <c r="BA18" s="26"/>
      <c r="BB18" s="26"/>
      <c r="BC18" s="26" t="s">
        <v>100</v>
      </c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114"/>
      <c r="BW18" s="22"/>
    </row>
    <row r="19" spans="1:75" s="23" customFormat="1" ht="42.75" hidden="1" customHeight="1" x14ac:dyDescent="0.25">
      <c r="A19" s="301"/>
      <c r="B19" s="304"/>
      <c r="C19" s="357"/>
      <c r="D19" s="308"/>
      <c r="E19" s="316"/>
      <c r="F19" s="310"/>
      <c r="G19" s="312"/>
      <c r="H19" s="359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480"/>
      <c r="T19" s="314"/>
      <c r="U19" s="314"/>
      <c r="V19" s="314"/>
      <c r="W19" s="314"/>
      <c r="X19" s="315"/>
      <c r="Y19" s="114" t="s">
        <v>156</v>
      </c>
      <c r="Z19" s="115">
        <v>0</v>
      </c>
      <c r="AA19" s="114">
        <v>40</v>
      </c>
      <c r="AB19" s="114" t="s">
        <v>157</v>
      </c>
      <c r="AC19" s="21">
        <v>43831</v>
      </c>
      <c r="AD19" s="21">
        <v>44196</v>
      </c>
      <c r="AE19" s="114" t="s">
        <v>158</v>
      </c>
      <c r="AF19" s="114" t="s">
        <v>99</v>
      </c>
      <c r="AG19" s="114" t="s">
        <v>100</v>
      </c>
      <c r="AH19" s="114"/>
      <c r="AI19" s="114" t="s">
        <v>100</v>
      </c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26" t="s">
        <v>100</v>
      </c>
      <c r="BB19" s="26" t="s">
        <v>100</v>
      </c>
      <c r="BC19" s="26" t="s">
        <v>100</v>
      </c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114"/>
      <c r="BW19" s="22"/>
    </row>
    <row r="20" spans="1:75" s="23" customFormat="1" ht="42.75" hidden="1" customHeight="1" x14ac:dyDescent="0.25">
      <c r="A20" s="301"/>
      <c r="B20" s="304"/>
      <c r="C20" s="355">
        <f>+D20*30%</f>
        <v>3.5999999999999997E-2</v>
      </c>
      <c r="D20" s="306">
        <v>0.12</v>
      </c>
      <c r="E20" s="316" t="s">
        <v>159</v>
      </c>
      <c r="F20" s="310"/>
      <c r="G20" s="312"/>
      <c r="H20" s="312" t="s">
        <v>160</v>
      </c>
      <c r="I20" s="314" t="s">
        <v>161</v>
      </c>
      <c r="J20" s="314" t="s">
        <v>496</v>
      </c>
      <c r="K20" s="314" t="s">
        <v>162</v>
      </c>
      <c r="L20" s="314" t="s">
        <v>163</v>
      </c>
      <c r="M20" s="314" t="s">
        <v>164</v>
      </c>
      <c r="N20" s="314" t="s">
        <v>165</v>
      </c>
      <c r="O20" s="314" t="s">
        <v>138</v>
      </c>
      <c r="P20" s="314">
        <v>20</v>
      </c>
      <c r="Q20" s="314">
        <v>23</v>
      </c>
      <c r="R20" s="314">
        <v>3</v>
      </c>
      <c r="S20" s="480">
        <v>3</v>
      </c>
      <c r="T20" s="314">
        <v>9</v>
      </c>
      <c r="U20" s="314">
        <v>16</v>
      </c>
      <c r="V20" s="314">
        <v>23</v>
      </c>
      <c r="W20" s="314">
        <v>23</v>
      </c>
      <c r="X20" s="315"/>
      <c r="Y20" s="114" t="s">
        <v>166</v>
      </c>
      <c r="Z20" s="115">
        <v>0</v>
      </c>
      <c r="AA20" s="116">
        <v>0.1</v>
      </c>
      <c r="AB20" s="21" t="s">
        <v>167</v>
      </c>
      <c r="AC20" s="21">
        <v>43862</v>
      </c>
      <c r="AD20" s="21">
        <v>44012</v>
      </c>
      <c r="AE20" s="114" t="s">
        <v>119</v>
      </c>
      <c r="AF20" s="114" t="s">
        <v>168</v>
      </c>
      <c r="AG20" s="114"/>
      <c r="AH20" s="114"/>
      <c r="AI20" s="114"/>
      <c r="AJ20" s="114"/>
      <c r="AK20" s="114"/>
      <c r="AL20" s="114"/>
      <c r="AM20" s="114" t="s">
        <v>143</v>
      </c>
      <c r="AN20" s="114"/>
      <c r="AO20" s="114"/>
      <c r="AP20" s="114"/>
      <c r="AQ20" s="114"/>
      <c r="AR20" s="114" t="s">
        <v>143</v>
      </c>
      <c r="AS20" s="114"/>
      <c r="AT20" s="114"/>
      <c r="AU20" s="114" t="s">
        <v>143</v>
      </c>
      <c r="AV20" s="114"/>
      <c r="AW20" s="114"/>
      <c r="AX20" s="114" t="s">
        <v>143</v>
      </c>
      <c r="AY20" s="114"/>
      <c r="AZ20" s="114"/>
      <c r="BA20" s="114"/>
      <c r="BB20" s="114"/>
      <c r="BC20" s="114" t="s">
        <v>143</v>
      </c>
      <c r="BD20" s="114"/>
      <c r="BE20" s="114"/>
      <c r="BF20" s="114"/>
      <c r="BG20" s="114" t="s">
        <v>143</v>
      </c>
      <c r="BH20" s="114" t="s">
        <v>143</v>
      </c>
      <c r="BI20" s="114"/>
      <c r="BJ20" s="114"/>
      <c r="BK20" s="114"/>
      <c r="BL20" s="114"/>
      <c r="BM20" s="114"/>
      <c r="BN20" s="114"/>
      <c r="BO20" s="114" t="s">
        <v>143</v>
      </c>
      <c r="BP20" s="114"/>
      <c r="BQ20" s="114"/>
      <c r="BR20" s="114"/>
      <c r="BS20" s="114"/>
      <c r="BT20" s="114"/>
      <c r="BU20" s="114"/>
      <c r="BV20" s="114"/>
      <c r="BW20" s="22"/>
    </row>
    <row r="21" spans="1:75" s="23" customFormat="1" ht="12.75" hidden="1" customHeight="1" x14ac:dyDescent="0.25">
      <c r="A21" s="301"/>
      <c r="B21" s="304"/>
      <c r="C21" s="356"/>
      <c r="D21" s="307"/>
      <c r="E21" s="316"/>
      <c r="F21" s="310"/>
      <c r="G21" s="312"/>
      <c r="H21" s="312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480"/>
      <c r="T21" s="314"/>
      <c r="U21" s="314"/>
      <c r="V21" s="314"/>
      <c r="W21" s="314"/>
      <c r="X21" s="315"/>
      <c r="Y21" s="114" t="s">
        <v>169</v>
      </c>
      <c r="Z21" s="115">
        <v>0</v>
      </c>
      <c r="AA21" s="116">
        <v>0.1</v>
      </c>
      <c r="AB21" s="21" t="s">
        <v>170</v>
      </c>
      <c r="AC21" s="21">
        <v>43831</v>
      </c>
      <c r="AD21" s="21">
        <v>44183</v>
      </c>
      <c r="AE21" s="114" t="s">
        <v>119</v>
      </c>
      <c r="AF21" s="114" t="s">
        <v>171</v>
      </c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 t="s">
        <v>143</v>
      </c>
      <c r="AS21" s="114"/>
      <c r="AT21" s="114"/>
      <c r="AU21" s="114" t="s">
        <v>143</v>
      </c>
      <c r="AV21" s="114"/>
      <c r="AW21" s="114"/>
      <c r="AX21" s="114" t="s">
        <v>143</v>
      </c>
      <c r="AY21" s="114"/>
      <c r="AZ21" s="114"/>
      <c r="BA21" s="26"/>
      <c r="BB21" s="26"/>
      <c r="BC21" s="26" t="s">
        <v>143</v>
      </c>
      <c r="BD21" s="26"/>
      <c r="BE21" s="26"/>
      <c r="BF21" s="26"/>
      <c r="BG21" s="26" t="s">
        <v>143</v>
      </c>
      <c r="BH21" s="26" t="s">
        <v>143</v>
      </c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114"/>
      <c r="BW21" s="22"/>
    </row>
    <row r="22" spans="1:75" s="23" customFormat="1" ht="29.25" hidden="1" customHeight="1" x14ac:dyDescent="0.25">
      <c r="A22" s="301"/>
      <c r="B22" s="304"/>
      <c r="C22" s="356"/>
      <c r="D22" s="307"/>
      <c r="E22" s="316"/>
      <c r="F22" s="310"/>
      <c r="G22" s="312"/>
      <c r="H22" s="312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480"/>
      <c r="T22" s="314"/>
      <c r="U22" s="314"/>
      <c r="V22" s="314"/>
      <c r="W22" s="314"/>
      <c r="X22" s="315"/>
      <c r="Y22" s="114" t="s">
        <v>172</v>
      </c>
      <c r="Z22" s="115">
        <v>0</v>
      </c>
      <c r="AA22" s="116">
        <v>0.2</v>
      </c>
      <c r="AB22" s="21" t="s">
        <v>173</v>
      </c>
      <c r="AC22" s="21">
        <v>43831</v>
      </c>
      <c r="AD22" s="21">
        <v>44183</v>
      </c>
      <c r="AE22" s="114" t="s">
        <v>119</v>
      </c>
      <c r="AF22" s="114" t="s">
        <v>171</v>
      </c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 t="s">
        <v>143</v>
      </c>
      <c r="AS22" s="114"/>
      <c r="AT22" s="114"/>
      <c r="AU22" s="114" t="s">
        <v>143</v>
      </c>
      <c r="AV22" s="114"/>
      <c r="AW22" s="114"/>
      <c r="AX22" s="114" t="s">
        <v>143</v>
      </c>
      <c r="AY22" s="114"/>
      <c r="AZ22" s="114"/>
      <c r="BA22" s="114"/>
      <c r="BB22" s="114"/>
      <c r="BC22" s="114" t="s">
        <v>143</v>
      </c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22"/>
    </row>
    <row r="23" spans="1:75" s="23" customFormat="1" ht="7.5" hidden="1" customHeight="1" x14ac:dyDescent="0.25">
      <c r="A23" s="301"/>
      <c r="B23" s="304"/>
      <c r="C23" s="357"/>
      <c r="D23" s="308"/>
      <c r="E23" s="316"/>
      <c r="F23" s="310"/>
      <c r="G23" s="312"/>
      <c r="H23" s="359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480"/>
      <c r="T23" s="314"/>
      <c r="U23" s="314"/>
      <c r="V23" s="314"/>
      <c r="W23" s="314"/>
      <c r="X23" s="315"/>
      <c r="Y23" s="114" t="s">
        <v>174</v>
      </c>
      <c r="Z23" s="115">
        <v>0</v>
      </c>
      <c r="AA23" s="116">
        <v>0.6</v>
      </c>
      <c r="AB23" s="21" t="s">
        <v>175</v>
      </c>
      <c r="AC23" s="21">
        <v>43831</v>
      </c>
      <c r="AD23" s="21">
        <v>44183</v>
      </c>
      <c r="AE23" s="114" t="s">
        <v>119</v>
      </c>
      <c r="AF23" s="114" t="s">
        <v>171</v>
      </c>
      <c r="AG23" s="114"/>
      <c r="AH23" s="114" t="s">
        <v>100</v>
      </c>
      <c r="AI23" s="114"/>
      <c r="AJ23" s="114"/>
      <c r="AK23" s="114"/>
      <c r="AL23" s="114" t="s">
        <v>100</v>
      </c>
      <c r="AM23" s="114"/>
      <c r="AN23" s="114"/>
      <c r="AO23" s="114"/>
      <c r="AP23" s="114"/>
      <c r="AQ23" s="114"/>
      <c r="AR23" s="114" t="s">
        <v>143</v>
      </c>
      <c r="AS23" s="114"/>
      <c r="AT23" s="114"/>
      <c r="AU23" s="114" t="s">
        <v>143</v>
      </c>
      <c r="AV23" s="114"/>
      <c r="AW23" s="114"/>
      <c r="AX23" s="114" t="s">
        <v>143</v>
      </c>
      <c r="AY23" s="114"/>
      <c r="AZ23" s="114"/>
      <c r="BA23" s="114"/>
      <c r="BB23" s="114"/>
      <c r="BC23" s="114" t="s">
        <v>143</v>
      </c>
      <c r="BD23" s="114"/>
      <c r="BE23" s="114"/>
      <c r="BF23" s="114"/>
      <c r="BG23" s="114"/>
      <c r="BH23" s="114" t="s">
        <v>143</v>
      </c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22"/>
    </row>
    <row r="24" spans="1:75" s="23" customFormat="1" ht="33" hidden="1" customHeight="1" x14ac:dyDescent="0.25">
      <c r="A24" s="301"/>
      <c r="B24" s="304"/>
      <c r="C24" s="355">
        <f>+D24*30%</f>
        <v>3.5999999999999997E-2</v>
      </c>
      <c r="D24" s="306">
        <v>0.12</v>
      </c>
      <c r="E24" s="316" t="s">
        <v>176</v>
      </c>
      <c r="F24" s="310"/>
      <c r="G24" s="312"/>
      <c r="H24" s="358" t="s">
        <v>177</v>
      </c>
      <c r="I24" s="314" t="s">
        <v>178</v>
      </c>
      <c r="J24" s="314" t="s">
        <v>495</v>
      </c>
      <c r="K24" s="314" t="s">
        <v>148</v>
      </c>
      <c r="L24" s="314" t="s">
        <v>179</v>
      </c>
      <c r="M24" s="314" t="s">
        <v>180</v>
      </c>
      <c r="N24" s="314" t="s">
        <v>181</v>
      </c>
      <c r="O24" s="314" t="s">
        <v>116</v>
      </c>
      <c r="P24" s="322">
        <v>0.7</v>
      </c>
      <c r="Q24" s="322">
        <v>0.75</v>
      </c>
      <c r="R24" s="322">
        <v>0.75</v>
      </c>
      <c r="S24" s="488">
        <v>0.75</v>
      </c>
      <c r="T24" s="322">
        <v>0.75</v>
      </c>
      <c r="U24" s="322">
        <v>0.75</v>
      </c>
      <c r="V24" s="322">
        <v>0.75</v>
      </c>
      <c r="W24" s="322">
        <v>0.75</v>
      </c>
      <c r="X24" s="315">
        <v>5000000</v>
      </c>
      <c r="Y24" s="114" t="s">
        <v>182</v>
      </c>
      <c r="Z24" s="115">
        <v>0</v>
      </c>
      <c r="AA24" s="114">
        <v>40</v>
      </c>
      <c r="AB24" s="114" t="s">
        <v>183</v>
      </c>
      <c r="AC24" s="21">
        <v>43831</v>
      </c>
      <c r="AD24" s="21">
        <v>44196</v>
      </c>
      <c r="AE24" s="114" t="s">
        <v>184</v>
      </c>
      <c r="AF24" s="114" t="s">
        <v>99</v>
      </c>
      <c r="AG24" s="114" t="s">
        <v>100</v>
      </c>
      <c r="AH24" s="114"/>
      <c r="AI24" s="114" t="s">
        <v>100</v>
      </c>
      <c r="AJ24" s="114"/>
      <c r="AK24" s="114"/>
      <c r="AL24" s="114"/>
      <c r="AM24" s="114" t="s">
        <v>100</v>
      </c>
      <c r="AN24" s="114"/>
      <c r="AO24" s="114"/>
      <c r="AP24" s="114"/>
      <c r="AQ24" s="114"/>
      <c r="AR24" s="114"/>
      <c r="AS24" s="114"/>
      <c r="AT24" s="114"/>
      <c r="AU24" s="114"/>
      <c r="AV24" s="114" t="s">
        <v>100</v>
      </c>
      <c r="AW24" s="114" t="s">
        <v>100</v>
      </c>
      <c r="AX24" s="114"/>
      <c r="AY24" s="114"/>
      <c r="AZ24" s="114"/>
      <c r="BA24" s="114" t="s">
        <v>100</v>
      </c>
      <c r="BB24" s="114" t="s">
        <v>100</v>
      </c>
      <c r="BC24" s="114" t="s">
        <v>100</v>
      </c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22"/>
    </row>
    <row r="25" spans="1:75" s="23" customFormat="1" ht="47.25" hidden="1" customHeight="1" x14ac:dyDescent="0.25">
      <c r="A25" s="301"/>
      <c r="B25" s="304"/>
      <c r="C25" s="356"/>
      <c r="D25" s="307"/>
      <c r="E25" s="316"/>
      <c r="F25" s="310"/>
      <c r="G25" s="312"/>
      <c r="H25" s="312"/>
      <c r="I25" s="314"/>
      <c r="J25" s="314"/>
      <c r="K25" s="314"/>
      <c r="L25" s="314"/>
      <c r="M25" s="314"/>
      <c r="N25" s="314"/>
      <c r="O25" s="314"/>
      <c r="P25" s="322"/>
      <c r="Q25" s="322"/>
      <c r="R25" s="322"/>
      <c r="S25" s="488"/>
      <c r="T25" s="322"/>
      <c r="U25" s="322"/>
      <c r="V25" s="322"/>
      <c r="W25" s="322"/>
      <c r="X25" s="315"/>
      <c r="Y25" s="114" t="s">
        <v>185</v>
      </c>
      <c r="Z25" s="115">
        <v>0</v>
      </c>
      <c r="AA25" s="114">
        <v>20</v>
      </c>
      <c r="AB25" s="114" t="s">
        <v>186</v>
      </c>
      <c r="AC25" s="21">
        <v>44105</v>
      </c>
      <c r="AD25" s="21">
        <v>44196</v>
      </c>
      <c r="AE25" s="114" t="s">
        <v>98</v>
      </c>
      <c r="AF25" s="114" t="s">
        <v>99</v>
      </c>
      <c r="AG25" s="114" t="s">
        <v>100</v>
      </c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 t="s">
        <v>100</v>
      </c>
      <c r="AW25" s="114" t="s">
        <v>100</v>
      </c>
      <c r="AX25" s="114"/>
      <c r="AY25" s="114"/>
      <c r="AZ25" s="114"/>
      <c r="BA25" s="114"/>
      <c r="BB25" s="114"/>
      <c r="BC25" s="114" t="s">
        <v>100</v>
      </c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22"/>
    </row>
    <row r="26" spans="1:75" s="23" customFormat="1" ht="15.75" hidden="1" customHeight="1" x14ac:dyDescent="0.25">
      <c r="A26" s="301"/>
      <c r="B26" s="304"/>
      <c r="C26" s="356"/>
      <c r="D26" s="307"/>
      <c r="E26" s="316"/>
      <c r="F26" s="310"/>
      <c r="G26" s="312"/>
      <c r="H26" s="312"/>
      <c r="I26" s="314"/>
      <c r="J26" s="314"/>
      <c r="K26" s="314"/>
      <c r="L26" s="314"/>
      <c r="M26" s="314"/>
      <c r="N26" s="314"/>
      <c r="O26" s="314"/>
      <c r="P26" s="322"/>
      <c r="Q26" s="322"/>
      <c r="R26" s="322"/>
      <c r="S26" s="488"/>
      <c r="T26" s="322"/>
      <c r="U26" s="322"/>
      <c r="V26" s="322"/>
      <c r="W26" s="322"/>
      <c r="X26" s="315"/>
      <c r="Y26" s="114" t="s">
        <v>187</v>
      </c>
      <c r="Z26" s="115">
        <v>0</v>
      </c>
      <c r="AA26" s="114">
        <v>20</v>
      </c>
      <c r="AB26" s="114" t="s">
        <v>188</v>
      </c>
      <c r="AC26" s="21">
        <v>43922</v>
      </c>
      <c r="AD26" s="21">
        <v>44196</v>
      </c>
      <c r="AE26" s="114" t="s">
        <v>189</v>
      </c>
      <c r="AF26" s="114" t="s">
        <v>99</v>
      </c>
      <c r="AG26" s="114" t="s">
        <v>100</v>
      </c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 t="s">
        <v>100</v>
      </c>
      <c r="AS26" s="114"/>
      <c r="AT26" s="114"/>
      <c r="AU26" s="114"/>
      <c r="AV26" s="114" t="s">
        <v>100</v>
      </c>
      <c r="AW26" s="114" t="s">
        <v>100</v>
      </c>
      <c r="AX26" s="114"/>
      <c r="AY26" s="114"/>
      <c r="AZ26" s="114" t="s">
        <v>100</v>
      </c>
      <c r="BA26" s="114" t="s">
        <v>100</v>
      </c>
      <c r="BB26" s="114" t="s">
        <v>100</v>
      </c>
      <c r="BC26" s="114" t="s">
        <v>100</v>
      </c>
      <c r="BD26" s="114" t="s">
        <v>100</v>
      </c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22"/>
    </row>
    <row r="27" spans="1:75" s="23" customFormat="1" ht="12" hidden="1" customHeight="1" x14ac:dyDescent="0.25">
      <c r="A27" s="301"/>
      <c r="B27" s="304"/>
      <c r="C27" s="357"/>
      <c r="D27" s="308"/>
      <c r="E27" s="316"/>
      <c r="F27" s="310"/>
      <c r="G27" s="312"/>
      <c r="H27" s="312"/>
      <c r="I27" s="314"/>
      <c r="J27" s="314"/>
      <c r="K27" s="314"/>
      <c r="L27" s="314"/>
      <c r="M27" s="314"/>
      <c r="N27" s="314"/>
      <c r="O27" s="314"/>
      <c r="P27" s="322"/>
      <c r="Q27" s="322"/>
      <c r="R27" s="322"/>
      <c r="S27" s="488"/>
      <c r="T27" s="322"/>
      <c r="U27" s="322"/>
      <c r="V27" s="322"/>
      <c r="W27" s="322"/>
      <c r="X27" s="315"/>
      <c r="Y27" s="114" t="s">
        <v>190</v>
      </c>
      <c r="Z27" s="115">
        <v>0</v>
      </c>
      <c r="AA27" s="114">
        <v>20</v>
      </c>
      <c r="AB27" s="114" t="s">
        <v>191</v>
      </c>
      <c r="AC27" s="21">
        <v>44105</v>
      </c>
      <c r="AD27" s="21">
        <v>44196</v>
      </c>
      <c r="AE27" s="114" t="s">
        <v>184</v>
      </c>
      <c r="AF27" s="114" t="s">
        <v>99</v>
      </c>
      <c r="AG27" s="114" t="s">
        <v>100</v>
      </c>
      <c r="AH27" s="114" t="s">
        <v>100</v>
      </c>
      <c r="AI27" s="114" t="s">
        <v>100</v>
      </c>
      <c r="AJ27" s="114"/>
      <c r="AK27" s="114" t="s">
        <v>100</v>
      </c>
      <c r="AL27" s="114"/>
      <c r="AM27" s="114" t="s">
        <v>100</v>
      </c>
      <c r="AN27" s="114"/>
      <c r="AO27" s="114"/>
      <c r="AP27" s="114"/>
      <c r="AQ27" s="114"/>
      <c r="AR27" s="114" t="s">
        <v>100</v>
      </c>
      <c r="AS27" s="114" t="s">
        <v>100</v>
      </c>
      <c r="AT27" s="114"/>
      <c r="AU27" s="114" t="s">
        <v>100</v>
      </c>
      <c r="AV27" s="114" t="s">
        <v>100</v>
      </c>
      <c r="AW27" s="114" t="s">
        <v>100</v>
      </c>
      <c r="AX27" s="114" t="s">
        <v>100</v>
      </c>
      <c r="AY27" s="114" t="s">
        <v>100</v>
      </c>
      <c r="AZ27" s="114"/>
      <c r="BA27" s="114" t="s">
        <v>100</v>
      </c>
      <c r="BB27" s="114" t="s">
        <v>100</v>
      </c>
      <c r="BC27" s="114" t="s">
        <v>100</v>
      </c>
      <c r="BD27" s="114"/>
      <c r="BE27" s="114"/>
      <c r="BF27" s="114" t="s">
        <v>100</v>
      </c>
      <c r="BG27" s="114"/>
      <c r="BH27" s="114" t="s">
        <v>100</v>
      </c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22"/>
    </row>
    <row r="28" spans="1:75" s="28" customFormat="1" ht="33" customHeight="1" x14ac:dyDescent="0.25">
      <c r="A28" s="301"/>
      <c r="B28" s="304"/>
      <c r="C28" s="355">
        <f>+D28*30%</f>
        <v>3.5999999999999997E-2</v>
      </c>
      <c r="D28" s="306">
        <v>0.12</v>
      </c>
      <c r="E28" s="316" t="s">
        <v>192</v>
      </c>
      <c r="F28" s="310"/>
      <c r="G28" s="312"/>
      <c r="H28" s="312"/>
      <c r="I28" s="314" t="s">
        <v>193</v>
      </c>
      <c r="J28" s="314" t="s">
        <v>501</v>
      </c>
      <c r="K28" s="314" t="s">
        <v>194</v>
      </c>
      <c r="L28" s="314" t="s">
        <v>195</v>
      </c>
      <c r="M28" s="314" t="s">
        <v>196</v>
      </c>
      <c r="N28" s="314" t="s">
        <v>138</v>
      </c>
      <c r="O28" s="314" t="s">
        <v>138</v>
      </c>
      <c r="P28" s="314">
        <v>0</v>
      </c>
      <c r="Q28" s="314">
        <v>1</v>
      </c>
      <c r="R28" s="314">
        <v>0</v>
      </c>
      <c r="S28" s="480">
        <v>0</v>
      </c>
      <c r="T28" s="314">
        <v>0</v>
      </c>
      <c r="U28" s="314">
        <v>0</v>
      </c>
      <c r="V28" s="314">
        <v>1</v>
      </c>
      <c r="W28" s="314">
        <v>1</v>
      </c>
      <c r="X28" s="315">
        <v>141600000</v>
      </c>
      <c r="Y28" s="114" t="s">
        <v>197</v>
      </c>
      <c r="Z28" s="115">
        <v>65600000</v>
      </c>
      <c r="AA28" s="116">
        <v>0.5</v>
      </c>
      <c r="AB28" s="114" t="s">
        <v>198</v>
      </c>
      <c r="AC28" s="21">
        <v>43906</v>
      </c>
      <c r="AD28" s="21">
        <v>44104</v>
      </c>
      <c r="AE28" s="114" t="s">
        <v>199</v>
      </c>
      <c r="AF28" s="114" t="s">
        <v>142</v>
      </c>
      <c r="AG28" s="114" t="s">
        <v>100</v>
      </c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 t="s">
        <v>100</v>
      </c>
      <c r="AW28" s="114"/>
      <c r="AX28" s="114"/>
      <c r="AY28" s="114" t="s">
        <v>100</v>
      </c>
      <c r="AZ28" s="114"/>
      <c r="BA28" s="26" t="s">
        <v>100</v>
      </c>
      <c r="BB28" s="26" t="s">
        <v>100</v>
      </c>
      <c r="BC28" s="26" t="s">
        <v>100</v>
      </c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114"/>
      <c r="BW28" s="27"/>
    </row>
    <row r="29" spans="1:75" s="28" customFormat="1" ht="45" customHeight="1" x14ac:dyDescent="0.25">
      <c r="A29" s="301"/>
      <c r="B29" s="304"/>
      <c r="C29" s="356"/>
      <c r="D29" s="307"/>
      <c r="E29" s="316"/>
      <c r="F29" s="310"/>
      <c r="G29" s="312"/>
      <c r="H29" s="312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480"/>
      <c r="T29" s="314"/>
      <c r="U29" s="314"/>
      <c r="V29" s="314"/>
      <c r="W29" s="314"/>
      <c r="X29" s="315"/>
      <c r="Y29" s="114" t="s">
        <v>200</v>
      </c>
      <c r="Z29" s="115">
        <v>0</v>
      </c>
      <c r="AA29" s="116">
        <v>0.2</v>
      </c>
      <c r="AB29" s="114" t="s">
        <v>201</v>
      </c>
      <c r="AC29" s="21">
        <v>44013</v>
      </c>
      <c r="AD29" s="21">
        <v>44165</v>
      </c>
      <c r="AE29" s="114" t="s">
        <v>202</v>
      </c>
      <c r="AF29" s="114" t="s">
        <v>142</v>
      </c>
      <c r="AG29" s="114" t="s">
        <v>100</v>
      </c>
      <c r="AH29" s="114"/>
      <c r="AI29" s="114"/>
      <c r="AJ29" s="114"/>
      <c r="AK29" s="114"/>
      <c r="AL29" s="114"/>
      <c r="AM29" s="114"/>
      <c r="AN29" s="114"/>
      <c r="AO29" s="114"/>
      <c r="AP29" s="114"/>
      <c r="AQ29" s="114" t="s">
        <v>100</v>
      </c>
      <c r="AR29" s="114"/>
      <c r="AS29" s="114"/>
      <c r="AT29" s="114"/>
      <c r="AU29" s="114"/>
      <c r="AV29" s="114" t="s">
        <v>100</v>
      </c>
      <c r="AW29" s="114"/>
      <c r="AX29" s="114"/>
      <c r="AY29" s="114"/>
      <c r="AZ29" s="114"/>
      <c r="BA29" s="26" t="s">
        <v>100</v>
      </c>
      <c r="BB29" s="26" t="s">
        <v>100</v>
      </c>
      <c r="BC29" s="26" t="s">
        <v>100</v>
      </c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114"/>
      <c r="BW29" s="27"/>
    </row>
    <row r="30" spans="1:75" s="28" customFormat="1" ht="45" customHeight="1" x14ac:dyDescent="0.25">
      <c r="A30" s="301"/>
      <c r="B30" s="304"/>
      <c r="C30" s="356"/>
      <c r="D30" s="307"/>
      <c r="E30" s="316"/>
      <c r="F30" s="310"/>
      <c r="G30" s="312"/>
      <c r="H30" s="312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480"/>
      <c r="T30" s="314"/>
      <c r="U30" s="314"/>
      <c r="V30" s="314"/>
      <c r="W30" s="314"/>
      <c r="X30" s="315"/>
      <c r="Y30" s="114" t="s">
        <v>203</v>
      </c>
      <c r="Z30" s="115">
        <v>76000000</v>
      </c>
      <c r="AA30" s="116">
        <v>0.3</v>
      </c>
      <c r="AB30" s="114" t="s">
        <v>204</v>
      </c>
      <c r="AC30" s="21">
        <v>44075</v>
      </c>
      <c r="AD30" s="21">
        <v>44165</v>
      </c>
      <c r="AE30" s="114" t="s">
        <v>199</v>
      </c>
      <c r="AF30" s="114" t="s">
        <v>205</v>
      </c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 t="s">
        <v>100</v>
      </c>
      <c r="AW30" s="114"/>
      <c r="AX30" s="114"/>
      <c r="AY30" s="114"/>
      <c r="AZ30" s="114"/>
      <c r="BA30" s="26" t="s">
        <v>100</v>
      </c>
      <c r="BB30" s="26" t="s">
        <v>100</v>
      </c>
      <c r="BC30" s="26" t="s">
        <v>100</v>
      </c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114"/>
      <c r="BW30" s="27"/>
    </row>
    <row r="31" spans="1:75" s="28" customFormat="1" ht="33.75" customHeight="1" x14ac:dyDescent="0.25">
      <c r="A31" s="301"/>
      <c r="B31" s="304"/>
      <c r="C31" s="327">
        <f>+D31*30%</f>
        <v>0.03</v>
      </c>
      <c r="D31" s="316">
        <v>0.1</v>
      </c>
      <c r="E31" s="316" t="s">
        <v>206</v>
      </c>
      <c r="F31" s="310"/>
      <c r="G31" s="312"/>
      <c r="H31" s="312"/>
      <c r="I31" s="314" t="s">
        <v>207</v>
      </c>
      <c r="J31" s="314" t="s">
        <v>501</v>
      </c>
      <c r="K31" s="314" t="s">
        <v>208</v>
      </c>
      <c r="L31" s="314" t="s">
        <v>209</v>
      </c>
      <c r="M31" s="314" t="s">
        <v>210</v>
      </c>
      <c r="N31" s="314" t="s">
        <v>138</v>
      </c>
      <c r="O31" s="314" t="s">
        <v>211</v>
      </c>
      <c r="P31" s="314">
        <v>4</v>
      </c>
      <c r="Q31" s="314">
        <v>27</v>
      </c>
      <c r="R31" s="314">
        <v>7</v>
      </c>
      <c r="S31" s="489">
        <v>4</v>
      </c>
      <c r="T31" s="314">
        <v>18</v>
      </c>
      <c r="U31" s="314">
        <v>24</v>
      </c>
      <c r="V31" s="314">
        <v>27</v>
      </c>
      <c r="W31" s="314">
        <v>27</v>
      </c>
      <c r="X31" s="315">
        <v>0</v>
      </c>
      <c r="Y31" s="114" t="s">
        <v>212</v>
      </c>
      <c r="Z31" s="115">
        <v>0</v>
      </c>
      <c r="AA31" s="116">
        <v>0.5</v>
      </c>
      <c r="AB31" s="114" t="s">
        <v>213</v>
      </c>
      <c r="AC31" s="21">
        <v>43845</v>
      </c>
      <c r="AD31" s="21">
        <v>44104</v>
      </c>
      <c r="AE31" s="114" t="s">
        <v>199</v>
      </c>
      <c r="AF31" s="114" t="s">
        <v>142</v>
      </c>
      <c r="AG31" s="114" t="s">
        <v>100</v>
      </c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 t="s">
        <v>100</v>
      </c>
      <c r="AW31" s="114"/>
      <c r="AX31" s="114"/>
      <c r="AY31" s="114"/>
      <c r="AZ31" s="114"/>
      <c r="BA31" s="26"/>
      <c r="BB31" s="26" t="s">
        <v>100</v>
      </c>
      <c r="BC31" s="26" t="s">
        <v>100</v>
      </c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114"/>
      <c r="BW31" s="27"/>
    </row>
    <row r="32" spans="1:75" s="28" customFormat="1" ht="31.5" customHeight="1" x14ac:dyDescent="0.25">
      <c r="A32" s="301"/>
      <c r="B32" s="304"/>
      <c r="C32" s="327"/>
      <c r="D32" s="316"/>
      <c r="E32" s="316"/>
      <c r="F32" s="310"/>
      <c r="G32" s="312"/>
      <c r="H32" s="312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489"/>
      <c r="T32" s="314"/>
      <c r="U32" s="314"/>
      <c r="V32" s="314"/>
      <c r="W32" s="314"/>
      <c r="X32" s="315"/>
      <c r="Y32" s="114" t="s">
        <v>214</v>
      </c>
      <c r="Z32" s="115">
        <v>0</v>
      </c>
      <c r="AA32" s="116">
        <v>0.5</v>
      </c>
      <c r="AB32" s="114" t="s">
        <v>213</v>
      </c>
      <c r="AC32" s="21">
        <v>43891</v>
      </c>
      <c r="AD32" s="21">
        <v>44195</v>
      </c>
      <c r="AE32" s="114" t="s">
        <v>199</v>
      </c>
      <c r="AF32" s="114" t="s">
        <v>215</v>
      </c>
      <c r="AG32" s="114" t="s">
        <v>100</v>
      </c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 t="s">
        <v>100</v>
      </c>
      <c r="AW32" s="114"/>
      <c r="AX32" s="114"/>
      <c r="AY32" s="114"/>
      <c r="AZ32" s="114"/>
      <c r="BA32" s="26"/>
      <c r="BB32" s="26" t="s">
        <v>100</v>
      </c>
      <c r="BC32" s="26" t="s">
        <v>100</v>
      </c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114"/>
      <c r="BW32" s="27"/>
    </row>
    <row r="33" spans="1:75" s="28" customFormat="1" ht="30" customHeight="1" x14ac:dyDescent="0.25">
      <c r="A33" s="301"/>
      <c r="B33" s="304"/>
      <c r="C33" s="327">
        <f>+D33*30%</f>
        <v>3.5999999999999997E-2</v>
      </c>
      <c r="D33" s="316">
        <v>0.12</v>
      </c>
      <c r="E33" s="316" t="s">
        <v>216</v>
      </c>
      <c r="F33" s="310"/>
      <c r="G33" s="312"/>
      <c r="H33" s="312"/>
      <c r="I33" s="314" t="s">
        <v>217</v>
      </c>
      <c r="J33" s="314" t="s">
        <v>501</v>
      </c>
      <c r="K33" s="314" t="s">
        <v>218</v>
      </c>
      <c r="L33" s="314" t="s">
        <v>219</v>
      </c>
      <c r="M33" s="314" t="s">
        <v>220</v>
      </c>
      <c r="N33" s="314" t="s">
        <v>138</v>
      </c>
      <c r="O33" s="314" t="s">
        <v>138</v>
      </c>
      <c r="P33" s="314">
        <v>9</v>
      </c>
      <c r="Q33" s="314">
        <v>4</v>
      </c>
      <c r="R33" s="314">
        <v>0</v>
      </c>
      <c r="S33" s="480">
        <v>0</v>
      </c>
      <c r="T33" s="314">
        <v>0</v>
      </c>
      <c r="U33" s="314">
        <v>2</v>
      </c>
      <c r="V33" s="314">
        <v>4</v>
      </c>
      <c r="W33" s="314">
        <v>4</v>
      </c>
      <c r="X33" s="315">
        <v>1937635773</v>
      </c>
      <c r="Y33" s="114" t="s">
        <v>221</v>
      </c>
      <c r="Z33" s="115">
        <v>0</v>
      </c>
      <c r="AA33" s="114">
        <v>15</v>
      </c>
      <c r="AB33" s="114" t="s">
        <v>222</v>
      </c>
      <c r="AC33" s="21">
        <v>43831</v>
      </c>
      <c r="AD33" s="21">
        <v>43921</v>
      </c>
      <c r="AE33" s="114" t="s">
        <v>141</v>
      </c>
      <c r="AF33" s="114" t="s">
        <v>223</v>
      </c>
      <c r="AG33" s="114" t="s">
        <v>100</v>
      </c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114"/>
      <c r="BW33" s="27"/>
    </row>
    <row r="34" spans="1:75" s="28" customFormat="1" ht="48.75" customHeight="1" x14ac:dyDescent="0.25">
      <c r="A34" s="301"/>
      <c r="B34" s="304"/>
      <c r="C34" s="327"/>
      <c r="D34" s="316"/>
      <c r="E34" s="316"/>
      <c r="F34" s="310"/>
      <c r="G34" s="312"/>
      <c r="H34" s="312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480"/>
      <c r="T34" s="314"/>
      <c r="U34" s="314"/>
      <c r="V34" s="314"/>
      <c r="W34" s="314"/>
      <c r="X34" s="315"/>
      <c r="Y34" s="114" t="s">
        <v>224</v>
      </c>
      <c r="Z34" s="115">
        <v>1937635773</v>
      </c>
      <c r="AA34" s="114">
        <v>50</v>
      </c>
      <c r="AB34" s="114" t="s">
        <v>225</v>
      </c>
      <c r="AC34" s="21">
        <v>43891</v>
      </c>
      <c r="AD34" s="21">
        <v>44043</v>
      </c>
      <c r="AE34" s="114" t="s">
        <v>141</v>
      </c>
      <c r="AF34" s="114" t="s">
        <v>223</v>
      </c>
      <c r="AG34" s="114" t="s">
        <v>100</v>
      </c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114"/>
      <c r="BW34" s="27"/>
    </row>
    <row r="35" spans="1:75" s="28" customFormat="1" ht="39.75" customHeight="1" thickBot="1" x14ac:dyDescent="0.3">
      <c r="A35" s="302"/>
      <c r="B35" s="305"/>
      <c r="C35" s="355"/>
      <c r="D35" s="306"/>
      <c r="E35" s="316"/>
      <c r="F35" s="311"/>
      <c r="G35" s="313"/>
      <c r="H35" s="359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480"/>
      <c r="T35" s="314"/>
      <c r="U35" s="314"/>
      <c r="V35" s="314"/>
      <c r="W35" s="314"/>
      <c r="X35" s="315"/>
      <c r="Y35" s="114" t="s">
        <v>226</v>
      </c>
      <c r="Z35" s="115">
        <v>0</v>
      </c>
      <c r="AA35" s="114">
        <v>35</v>
      </c>
      <c r="AB35" s="114" t="s">
        <v>227</v>
      </c>
      <c r="AC35" s="21">
        <v>44013</v>
      </c>
      <c r="AD35" s="21">
        <v>44196</v>
      </c>
      <c r="AE35" s="114" t="s">
        <v>141</v>
      </c>
      <c r="AF35" s="114" t="s">
        <v>223</v>
      </c>
      <c r="AG35" s="114" t="s">
        <v>100</v>
      </c>
      <c r="AH35" s="114" t="s">
        <v>100</v>
      </c>
      <c r="AI35" s="114" t="s">
        <v>100</v>
      </c>
      <c r="AJ35" s="114"/>
      <c r="AK35" s="114"/>
      <c r="AL35" s="114" t="s">
        <v>100</v>
      </c>
      <c r="AM35" s="114"/>
      <c r="AN35" s="114"/>
      <c r="AO35" s="114" t="s">
        <v>100</v>
      </c>
      <c r="AP35" s="114" t="s">
        <v>100</v>
      </c>
      <c r="AQ35" s="114"/>
      <c r="AR35" s="114" t="s">
        <v>100</v>
      </c>
      <c r="AS35" s="114" t="s">
        <v>100</v>
      </c>
      <c r="AT35" s="114"/>
      <c r="AU35" s="114" t="s">
        <v>100</v>
      </c>
      <c r="AV35" s="114"/>
      <c r="AW35" s="114" t="s">
        <v>100</v>
      </c>
      <c r="AX35" s="114" t="s">
        <v>100</v>
      </c>
      <c r="AY35" s="114" t="s">
        <v>100</v>
      </c>
      <c r="AZ35" s="114" t="s">
        <v>100</v>
      </c>
      <c r="BA35" s="26" t="s">
        <v>100</v>
      </c>
      <c r="BB35" s="26" t="s">
        <v>100</v>
      </c>
      <c r="BC35" s="26" t="s">
        <v>100</v>
      </c>
      <c r="BD35" s="26" t="s">
        <v>100</v>
      </c>
      <c r="BE35" s="26"/>
      <c r="BF35" s="26" t="s">
        <v>100</v>
      </c>
      <c r="BG35" s="26"/>
      <c r="BH35" s="26"/>
      <c r="BI35" s="26"/>
      <c r="BJ35" s="26"/>
      <c r="BK35" s="26"/>
      <c r="BL35" s="26" t="s">
        <v>100</v>
      </c>
      <c r="BM35" s="26"/>
      <c r="BN35" s="26"/>
      <c r="BO35" s="26"/>
      <c r="BP35" s="26"/>
      <c r="BQ35" s="26"/>
      <c r="BR35" s="26"/>
      <c r="BS35" s="26"/>
      <c r="BT35" s="26"/>
      <c r="BU35" s="26"/>
      <c r="BV35" s="114"/>
      <c r="BW35" s="27"/>
    </row>
    <row r="36" spans="1:75" s="28" customFormat="1" ht="39.75" customHeight="1" thickTop="1" x14ac:dyDescent="0.25">
      <c r="A36" s="323" t="s">
        <v>228</v>
      </c>
      <c r="B36" s="326">
        <v>0.3</v>
      </c>
      <c r="C36" s="327">
        <f>+D36*30%</f>
        <v>5.3999999999999999E-2</v>
      </c>
      <c r="D36" s="328">
        <v>0.18</v>
      </c>
      <c r="E36" s="328" t="s">
        <v>229</v>
      </c>
      <c r="F36" s="330">
        <v>1</v>
      </c>
      <c r="G36" s="330">
        <v>0.25</v>
      </c>
      <c r="H36" s="314" t="s">
        <v>230</v>
      </c>
      <c r="I36" s="314" t="s">
        <v>231</v>
      </c>
      <c r="J36" s="314" t="s">
        <v>501</v>
      </c>
      <c r="K36" s="314" t="s">
        <v>232</v>
      </c>
      <c r="L36" s="314" t="s">
        <v>233</v>
      </c>
      <c r="M36" s="314" t="s">
        <v>234</v>
      </c>
      <c r="N36" s="314" t="s">
        <v>138</v>
      </c>
      <c r="O36" s="314" t="s">
        <v>138</v>
      </c>
      <c r="P36" s="314">
        <v>5</v>
      </c>
      <c r="Q36" s="314">
        <v>6</v>
      </c>
      <c r="R36" s="314">
        <v>0</v>
      </c>
      <c r="S36" s="480">
        <v>0</v>
      </c>
      <c r="T36" s="314">
        <v>4</v>
      </c>
      <c r="U36" s="314">
        <v>2</v>
      </c>
      <c r="V36" s="314">
        <v>0</v>
      </c>
      <c r="W36" s="314">
        <v>6</v>
      </c>
      <c r="X36" s="331">
        <v>274000000</v>
      </c>
      <c r="Y36" s="114" t="s">
        <v>235</v>
      </c>
      <c r="Z36" s="115">
        <v>0</v>
      </c>
      <c r="AA36" s="116">
        <v>0.5</v>
      </c>
      <c r="AB36" s="114" t="s">
        <v>236</v>
      </c>
      <c r="AC36" s="21">
        <v>43891</v>
      </c>
      <c r="AD36" s="21">
        <v>43983</v>
      </c>
      <c r="AE36" s="114" t="s">
        <v>237</v>
      </c>
      <c r="AF36" s="114" t="s">
        <v>238</v>
      </c>
      <c r="AG36" s="114" t="s">
        <v>100</v>
      </c>
      <c r="AH36" s="114" t="s">
        <v>100</v>
      </c>
      <c r="AI36" s="114"/>
      <c r="AJ36" s="114"/>
      <c r="AK36" s="114"/>
      <c r="AL36" s="114"/>
      <c r="AM36" s="114"/>
      <c r="AN36" s="114"/>
      <c r="AO36" s="114"/>
      <c r="AP36" s="114"/>
      <c r="AQ36" s="114"/>
      <c r="AR36" s="114" t="s">
        <v>100</v>
      </c>
      <c r="AS36" s="114"/>
      <c r="AT36" s="114"/>
      <c r="AU36" s="114"/>
      <c r="AV36" s="114" t="s">
        <v>100</v>
      </c>
      <c r="AW36" s="114"/>
      <c r="AX36" s="114"/>
      <c r="AY36" s="114" t="s">
        <v>100</v>
      </c>
      <c r="AZ36" s="114"/>
      <c r="BA36" s="26" t="s">
        <v>100</v>
      </c>
      <c r="BB36" s="26" t="s">
        <v>100</v>
      </c>
      <c r="BC36" s="26" t="s">
        <v>100</v>
      </c>
      <c r="BD36" s="25"/>
      <c r="BE36" s="25"/>
      <c r="BF36" s="25"/>
      <c r="BG36" s="26" t="s">
        <v>100</v>
      </c>
      <c r="BH36" s="26"/>
      <c r="BI36" s="26"/>
      <c r="BJ36" s="26"/>
      <c r="BK36" s="26"/>
      <c r="BL36" s="26" t="s">
        <v>100</v>
      </c>
      <c r="BM36" s="25"/>
      <c r="BN36" s="25"/>
      <c r="BO36" s="25"/>
      <c r="BP36" s="25"/>
      <c r="BQ36" s="25"/>
      <c r="BR36" s="25"/>
      <c r="BS36" s="25"/>
      <c r="BT36" s="25"/>
      <c r="BU36" s="26" t="s">
        <v>100</v>
      </c>
      <c r="BV36" s="114"/>
      <c r="BW36" s="27"/>
    </row>
    <row r="37" spans="1:75" s="28" customFormat="1" ht="41.25" customHeight="1" x14ac:dyDescent="0.25">
      <c r="A37" s="324"/>
      <c r="B37" s="304"/>
      <c r="C37" s="327"/>
      <c r="D37" s="329"/>
      <c r="E37" s="328"/>
      <c r="F37" s="310"/>
      <c r="G37" s="312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480"/>
      <c r="T37" s="314"/>
      <c r="U37" s="314"/>
      <c r="V37" s="314"/>
      <c r="W37" s="314"/>
      <c r="X37" s="331"/>
      <c r="Y37" s="114" t="s">
        <v>445</v>
      </c>
      <c r="Z37" s="115">
        <v>0</v>
      </c>
      <c r="AA37" s="116">
        <v>0.5</v>
      </c>
      <c r="AB37" s="114" t="s">
        <v>239</v>
      </c>
      <c r="AC37" s="21">
        <v>43983</v>
      </c>
      <c r="AD37" s="21">
        <v>44075</v>
      </c>
      <c r="AE37" s="114" t="s">
        <v>237</v>
      </c>
      <c r="AF37" s="114" t="s">
        <v>238</v>
      </c>
      <c r="AG37" s="114"/>
      <c r="AH37" s="114" t="s">
        <v>100</v>
      </c>
      <c r="AI37" s="114"/>
      <c r="AJ37" s="114"/>
      <c r="AK37" s="114"/>
      <c r="AL37" s="114"/>
      <c r="AM37" s="114"/>
      <c r="AN37" s="114"/>
      <c r="AO37" s="114"/>
      <c r="AP37" s="114"/>
      <c r="AQ37" s="114"/>
      <c r="AR37" s="114" t="s">
        <v>100</v>
      </c>
      <c r="AS37" s="114"/>
      <c r="AT37" s="114"/>
      <c r="AU37" s="114"/>
      <c r="AV37" s="114" t="s">
        <v>100</v>
      </c>
      <c r="AW37" s="114"/>
      <c r="AX37" s="114"/>
      <c r="AY37" s="114"/>
      <c r="AZ37" s="114"/>
      <c r="BA37" s="114" t="s">
        <v>100</v>
      </c>
      <c r="BB37" s="114" t="s">
        <v>100</v>
      </c>
      <c r="BC37" s="114" t="s">
        <v>100</v>
      </c>
      <c r="BD37" s="114"/>
      <c r="BE37" s="114"/>
      <c r="BF37" s="114"/>
      <c r="BG37" s="114" t="s">
        <v>100</v>
      </c>
      <c r="BH37" s="114"/>
      <c r="BI37" s="114"/>
      <c r="BJ37" s="114"/>
      <c r="BK37" s="114"/>
      <c r="BL37" s="114" t="s">
        <v>100</v>
      </c>
      <c r="BM37" s="114"/>
      <c r="BN37" s="114"/>
      <c r="BO37" s="114"/>
      <c r="BP37" s="114"/>
      <c r="BQ37" s="114"/>
      <c r="BR37" s="114"/>
      <c r="BS37" s="114"/>
      <c r="BT37" s="114"/>
      <c r="BU37" s="114" t="s">
        <v>100</v>
      </c>
      <c r="BV37" s="114"/>
      <c r="BW37" s="27"/>
    </row>
    <row r="38" spans="1:75" s="28" customFormat="1" ht="34.5" customHeight="1" x14ac:dyDescent="0.25">
      <c r="A38" s="324"/>
      <c r="B38" s="304"/>
      <c r="C38" s="327">
        <f>+D38*30%</f>
        <v>5.3999999999999999E-2</v>
      </c>
      <c r="D38" s="328">
        <v>0.18</v>
      </c>
      <c r="E38" s="328" t="s">
        <v>241</v>
      </c>
      <c r="F38" s="310"/>
      <c r="G38" s="312"/>
      <c r="H38" s="358" t="s">
        <v>242</v>
      </c>
      <c r="I38" s="314" t="s">
        <v>446</v>
      </c>
      <c r="J38" s="314" t="s">
        <v>501</v>
      </c>
      <c r="K38" s="314" t="s">
        <v>134</v>
      </c>
      <c r="L38" s="314" t="s">
        <v>209</v>
      </c>
      <c r="M38" s="314" t="s">
        <v>243</v>
      </c>
      <c r="N38" s="314" t="s">
        <v>138</v>
      </c>
      <c r="O38" s="314" t="s">
        <v>138</v>
      </c>
      <c r="P38" s="314">
        <v>0</v>
      </c>
      <c r="Q38" s="314">
        <v>1</v>
      </c>
      <c r="R38" s="314">
        <v>0</v>
      </c>
      <c r="S38" s="480">
        <v>0</v>
      </c>
      <c r="T38" s="314">
        <v>0</v>
      </c>
      <c r="U38" s="314">
        <v>0</v>
      </c>
      <c r="V38" s="314">
        <v>1</v>
      </c>
      <c r="W38" s="314">
        <v>1</v>
      </c>
      <c r="X38" s="315">
        <v>32800000</v>
      </c>
      <c r="Y38" s="114" t="s">
        <v>244</v>
      </c>
      <c r="Z38" s="115">
        <v>0</v>
      </c>
      <c r="AA38" s="116">
        <v>0.8</v>
      </c>
      <c r="AB38" s="114" t="s">
        <v>245</v>
      </c>
      <c r="AC38" s="21">
        <v>44027</v>
      </c>
      <c r="AD38" s="21">
        <v>44195</v>
      </c>
      <c r="AE38" s="114" t="s">
        <v>237</v>
      </c>
      <c r="AF38" s="114" t="s">
        <v>142</v>
      </c>
      <c r="AG38" s="114"/>
      <c r="AH38" s="114" t="s">
        <v>100</v>
      </c>
      <c r="AI38" s="114"/>
      <c r="AJ38" s="114"/>
      <c r="AK38" s="114"/>
      <c r="AL38" s="114" t="s">
        <v>100</v>
      </c>
      <c r="AM38" s="114" t="s">
        <v>100</v>
      </c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 t="s">
        <v>100</v>
      </c>
      <c r="AZ38" s="114"/>
      <c r="BA38" s="114"/>
      <c r="BB38" s="114"/>
      <c r="BC38" s="114" t="s">
        <v>100</v>
      </c>
      <c r="BD38" s="114"/>
      <c r="BE38" s="114"/>
      <c r="BF38" s="114"/>
      <c r="BG38" s="114"/>
      <c r="BH38" s="114"/>
      <c r="BI38" s="114"/>
      <c r="BJ38" s="114"/>
      <c r="BK38" s="114" t="s">
        <v>100</v>
      </c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27"/>
    </row>
    <row r="39" spans="1:75" s="28" customFormat="1" ht="42.75" customHeight="1" x14ac:dyDescent="0.25">
      <c r="A39" s="324"/>
      <c r="B39" s="304"/>
      <c r="C39" s="327"/>
      <c r="D39" s="329"/>
      <c r="E39" s="328"/>
      <c r="F39" s="310"/>
      <c r="G39" s="312"/>
      <c r="H39" s="312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480"/>
      <c r="T39" s="314"/>
      <c r="U39" s="314"/>
      <c r="V39" s="314"/>
      <c r="W39" s="314"/>
      <c r="X39" s="315"/>
      <c r="Y39" s="114" t="s">
        <v>246</v>
      </c>
      <c r="Z39" s="115">
        <v>0</v>
      </c>
      <c r="AA39" s="116">
        <v>0.2</v>
      </c>
      <c r="AB39" s="114" t="s">
        <v>247</v>
      </c>
      <c r="AC39" s="21">
        <v>44136</v>
      </c>
      <c r="AD39" s="21">
        <v>44195</v>
      </c>
      <c r="AE39" s="114" t="s">
        <v>237</v>
      </c>
      <c r="AF39" s="114" t="s">
        <v>142</v>
      </c>
      <c r="AG39" s="114"/>
      <c r="AH39" s="114" t="s">
        <v>100</v>
      </c>
      <c r="AI39" s="114"/>
      <c r="AJ39" s="114"/>
      <c r="AK39" s="114"/>
      <c r="AL39" s="114" t="s">
        <v>100</v>
      </c>
      <c r="AM39" s="114" t="s">
        <v>100</v>
      </c>
      <c r="AN39" s="114"/>
      <c r="AO39" s="114"/>
      <c r="AP39" s="114"/>
      <c r="AQ39" s="114"/>
      <c r="AR39" s="114"/>
      <c r="AS39" s="114"/>
      <c r="AT39" s="114"/>
      <c r="AU39" s="114"/>
      <c r="AV39" s="114"/>
      <c r="AW39" s="114" t="s">
        <v>100</v>
      </c>
      <c r="AX39" s="114"/>
      <c r="AY39" s="114" t="s">
        <v>100</v>
      </c>
      <c r="AZ39" s="114"/>
      <c r="BA39" s="114"/>
      <c r="BB39" s="114"/>
      <c r="BC39" s="114" t="s">
        <v>100</v>
      </c>
      <c r="BD39" s="114"/>
      <c r="BE39" s="114"/>
      <c r="BF39" s="114"/>
      <c r="BG39" s="114"/>
      <c r="BH39" s="114"/>
      <c r="BI39" s="114"/>
      <c r="BJ39" s="114"/>
      <c r="BK39" s="114" t="s">
        <v>100</v>
      </c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27"/>
    </row>
    <row r="40" spans="1:75" s="28" customFormat="1" ht="54.75" customHeight="1" x14ac:dyDescent="0.25">
      <c r="A40" s="324"/>
      <c r="B40" s="304"/>
      <c r="C40" s="327">
        <f>+D40*30%</f>
        <v>5.3999999999999999E-2</v>
      </c>
      <c r="D40" s="328">
        <v>0.18</v>
      </c>
      <c r="E40" s="328" t="s">
        <v>248</v>
      </c>
      <c r="F40" s="310"/>
      <c r="G40" s="312"/>
      <c r="H40" s="312"/>
      <c r="I40" s="314" t="s">
        <v>249</v>
      </c>
      <c r="J40" s="314" t="s">
        <v>501</v>
      </c>
      <c r="K40" s="314" t="s">
        <v>250</v>
      </c>
      <c r="L40" s="314" t="s">
        <v>209</v>
      </c>
      <c r="M40" s="314" t="s">
        <v>502</v>
      </c>
      <c r="N40" s="314" t="s">
        <v>138</v>
      </c>
      <c r="O40" s="314" t="s">
        <v>138</v>
      </c>
      <c r="P40" s="314">
        <v>0</v>
      </c>
      <c r="Q40" s="314">
        <v>2</v>
      </c>
      <c r="R40" s="314">
        <v>0</v>
      </c>
      <c r="S40" s="480">
        <v>0</v>
      </c>
      <c r="T40" s="314">
        <v>0</v>
      </c>
      <c r="U40" s="314">
        <v>1</v>
      </c>
      <c r="V40" s="314">
        <v>2</v>
      </c>
      <c r="W40" s="314">
        <v>2</v>
      </c>
      <c r="X40" s="315">
        <v>233640000</v>
      </c>
      <c r="Y40" s="114" t="s">
        <v>252</v>
      </c>
      <c r="Z40" s="115">
        <v>214140000</v>
      </c>
      <c r="AA40" s="116">
        <v>0.7</v>
      </c>
      <c r="AB40" s="114" t="s">
        <v>253</v>
      </c>
      <c r="AC40" s="21">
        <v>43983</v>
      </c>
      <c r="AD40" s="21">
        <v>44195</v>
      </c>
      <c r="AE40" s="114" t="s">
        <v>254</v>
      </c>
      <c r="AF40" s="114" t="s">
        <v>255</v>
      </c>
      <c r="AG40" s="114"/>
      <c r="AH40" s="114" t="s">
        <v>100</v>
      </c>
      <c r="AI40" s="114"/>
      <c r="AJ40" s="114"/>
      <c r="AK40" s="114"/>
      <c r="AL40" s="114" t="s">
        <v>100</v>
      </c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 t="s">
        <v>100</v>
      </c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27"/>
    </row>
    <row r="41" spans="1:75" s="28" customFormat="1" ht="45.75" customHeight="1" x14ac:dyDescent="0.25">
      <c r="A41" s="324"/>
      <c r="B41" s="304"/>
      <c r="C41" s="327"/>
      <c r="D41" s="329"/>
      <c r="E41" s="328"/>
      <c r="F41" s="310"/>
      <c r="G41" s="312"/>
      <c r="H41" s="312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480"/>
      <c r="T41" s="314"/>
      <c r="U41" s="314"/>
      <c r="V41" s="314"/>
      <c r="W41" s="314"/>
      <c r="X41" s="315"/>
      <c r="Y41" s="114" t="s">
        <v>256</v>
      </c>
      <c r="Z41" s="115">
        <v>19500000</v>
      </c>
      <c r="AA41" s="116">
        <v>0.3</v>
      </c>
      <c r="AB41" s="114" t="s">
        <v>253</v>
      </c>
      <c r="AC41" s="21">
        <v>43983</v>
      </c>
      <c r="AD41" s="21">
        <v>44195</v>
      </c>
      <c r="AE41" s="114" t="s">
        <v>254</v>
      </c>
      <c r="AF41" s="114" t="s">
        <v>255</v>
      </c>
      <c r="AG41" s="114"/>
      <c r="AH41" s="114" t="s">
        <v>100</v>
      </c>
      <c r="AI41" s="114"/>
      <c r="AJ41" s="114"/>
      <c r="AK41" s="114"/>
      <c r="AL41" s="114" t="s">
        <v>100</v>
      </c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 t="s">
        <v>100</v>
      </c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27"/>
    </row>
    <row r="42" spans="1:75" s="28" customFormat="1" ht="36.75" hidden="1" customHeight="1" x14ac:dyDescent="0.25">
      <c r="A42" s="324"/>
      <c r="B42" s="304"/>
      <c r="C42" s="355">
        <f>+D42*30%</f>
        <v>5.1000000000000004E-2</v>
      </c>
      <c r="D42" s="328">
        <v>0.17</v>
      </c>
      <c r="E42" s="328" t="s">
        <v>257</v>
      </c>
      <c r="F42" s="310"/>
      <c r="G42" s="312"/>
      <c r="H42" s="312"/>
      <c r="I42" s="314" t="s">
        <v>258</v>
      </c>
      <c r="J42" s="314" t="s">
        <v>495</v>
      </c>
      <c r="K42" s="314" t="s">
        <v>259</v>
      </c>
      <c r="L42" s="314" t="s">
        <v>260</v>
      </c>
      <c r="M42" s="314" t="s">
        <v>261</v>
      </c>
      <c r="N42" s="314" t="s">
        <v>262</v>
      </c>
      <c r="O42" s="314" t="s">
        <v>138</v>
      </c>
      <c r="P42" s="314">
        <v>0</v>
      </c>
      <c r="Q42" s="314">
        <v>9</v>
      </c>
      <c r="R42" s="314">
        <v>0</v>
      </c>
      <c r="S42" s="140"/>
      <c r="T42" s="314">
        <v>6</v>
      </c>
      <c r="U42" s="314">
        <v>7</v>
      </c>
      <c r="V42" s="314">
        <v>9</v>
      </c>
      <c r="W42" s="314">
        <v>9</v>
      </c>
      <c r="X42" s="315">
        <v>0</v>
      </c>
      <c r="Y42" s="114" t="s">
        <v>263</v>
      </c>
      <c r="Z42" s="115">
        <v>0</v>
      </c>
      <c r="AA42" s="114">
        <v>10</v>
      </c>
      <c r="AB42" s="96" t="s">
        <v>464</v>
      </c>
      <c r="AC42" s="21">
        <v>43922</v>
      </c>
      <c r="AD42" s="21">
        <v>43951</v>
      </c>
      <c r="AE42" s="114" t="s">
        <v>265</v>
      </c>
      <c r="AF42" s="114" t="s">
        <v>99</v>
      </c>
      <c r="AG42" s="114" t="s">
        <v>100</v>
      </c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 t="s">
        <v>100</v>
      </c>
      <c r="AS42" s="114"/>
      <c r="AT42" s="114"/>
      <c r="AU42" s="114" t="s">
        <v>100</v>
      </c>
      <c r="AV42" s="114" t="s">
        <v>100</v>
      </c>
      <c r="AW42" s="114" t="s">
        <v>100</v>
      </c>
      <c r="AX42" s="114"/>
      <c r="AY42" s="114" t="s">
        <v>100</v>
      </c>
      <c r="AZ42" s="114"/>
      <c r="BA42" s="114"/>
      <c r="BB42" s="114"/>
      <c r="BC42" s="114" t="s">
        <v>100</v>
      </c>
      <c r="BD42" s="114"/>
      <c r="BE42" s="114"/>
      <c r="BF42" s="114"/>
      <c r="BG42" s="114"/>
      <c r="BH42" s="114" t="s">
        <v>100</v>
      </c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27"/>
    </row>
    <row r="43" spans="1:75" s="28" customFormat="1" ht="30" hidden="1" customHeight="1" x14ac:dyDescent="0.25">
      <c r="A43" s="324"/>
      <c r="B43" s="304"/>
      <c r="C43" s="356"/>
      <c r="D43" s="329"/>
      <c r="E43" s="328"/>
      <c r="F43" s="310"/>
      <c r="G43" s="312"/>
      <c r="H43" s="312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140"/>
      <c r="T43" s="314"/>
      <c r="U43" s="314"/>
      <c r="V43" s="314"/>
      <c r="W43" s="314"/>
      <c r="X43" s="315"/>
      <c r="Y43" s="114" t="s">
        <v>266</v>
      </c>
      <c r="Z43" s="115">
        <v>0</v>
      </c>
      <c r="AA43" s="114">
        <v>30</v>
      </c>
      <c r="AB43" s="96" t="s">
        <v>266</v>
      </c>
      <c r="AC43" s="21">
        <v>43922</v>
      </c>
      <c r="AD43" s="21">
        <v>44012</v>
      </c>
      <c r="AE43" s="114" t="s">
        <v>265</v>
      </c>
      <c r="AF43" s="114" t="s">
        <v>99</v>
      </c>
      <c r="AG43" s="114" t="s">
        <v>100</v>
      </c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 t="s">
        <v>100</v>
      </c>
      <c r="AX43" s="114"/>
      <c r="AY43" s="114" t="s">
        <v>100</v>
      </c>
      <c r="AZ43" s="114"/>
      <c r="BA43" s="114"/>
      <c r="BB43" s="114"/>
      <c r="BC43" s="114" t="s">
        <v>100</v>
      </c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27"/>
    </row>
    <row r="44" spans="1:75" s="28" customFormat="1" ht="33" hidden="1" customHeight="1" x14ac:dyDescent="0.25">
      <c r="A44" s="324"/>
      <c r="B44" s="304"/>
      <c r="C44" s="356"/>
      <c r="D44" s="329"/>
      <c r="E44" s="328"/>
      <c r="F44" s="310"/>
      <c r="G44" s="312"/>
      <c r="H44" s="312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140"/>
      <c r="T44" s="314"/>
      <c r="U44" s="314"/>
      <c r="V44" s="314"/>
      <c r="W44" s="314"/>
      <c r="X44" s="315"/>
      <c r="Y44" s="114" t="s">
        <v>268</v>
      </c>
      <c r="Z44" s="115">
        <v>0</v>
      </c>
      <c r="AA44" s="114">
        <v>30</v>
      </c>
      <c r="AB44" s="96" t="s">
        <v>268</v>
      </c>
      <c r="AC44" s="21">
        <v>43922</v>
      </c>
      <c r="AD44" s="21">
        <v>44196</v>
      </c>
      <c r="AE44" s="114" t="s">
        <v>98</v>
      </c>
      <c r="AF44" s="114" t="s">
        <v>99</v>
      </c>
      <c r="AG44" s="114" t="s">
        <v>100</v>
      </c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 t="s">
        <v>100</v>
      </c>
      <c r="AX44" s="114"/>
      <c r="AY44" s="114" t="s">
        <v>100</v>
      </c>
      <c r="AZ44" s="114"/>
      <c r="BA44" s="114"/>
      <c r="BB44" s="114"/>
      <c r="BC44" s="114" t="s">
        <v>100</v>
      </c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27"/>
    </row>
    <row r="45" spans="1:75" s="28" customFormat="1" ht="51.75" hidden="1" customHeight="1" x14ac:dyDescent="0.25">
      <c r="A45" s="324"/>
      <c r="B45" s="304"/>
      <c r="C45" s="357"/>
      <c r="D45" s="329"/>
      <c r="E45" s="328"/>
      <c r="F45" s="310"/>
      <c r="G45" s="312"/>
      <c r="H45" s="359"/>
      <c r="I45" s="314"/>
      <c r="J45" s="314"/>
      <c r="K45" s="314" t="s">
        <v>250</v>
      </c>
      <c r="L45" s="314"/>
      <c r="M45" s="314"/>
      <c r="N45" s="314"/>
      <c r="O45" s="314"/>
      <c r="P45" s="314"/>
      <c r="Q45" s="314"/>
      <c r="R45" s="314"/>
      <c r="S45" s="140"/>
      <c r="T45" s="314"/>
      <c r="U45" s="314"/>
      <c r="V45" s="314"/>
      <c r="W45" s="314"/>
      <c r="X45" s="315"/>
      <c r="Y45" s="114" t="s">
        <v>270</v>
      </c>
      <c r="Z45" s="115">
        <v>0</v>
      </c>
      <c r="AA45" s="114">
        <v>30</v>
      </c>
      <c r="AB45" s="96" t="s">
        <v>465</v>
      </c>
      <c r="AC45" s="21">
        <v>43922</v>
      </c>
      <c r="AD45" s="21">
        <v>44012</v>
      </c>
      <c r="AE45" s="114" t="s">
        <v>265</v>
      </c>
      <c r="AF45" s="114" t="s">
        <v>99</v>
      </c>
      <c r="AG45" s="114" t="s">
        <v>100</v>
      </c>
      <c r="AH45" s="114"/>
      <c r="AI45" s="114"/>
      <c r="AJ45" s="114"/>
      <c r="AK45" s="114"/>
      <c r="AL45" s="114"/>
      <c r="AM45" s="114" t="s">
        <v>100</v>
      </c>
      <c r="AN45" s="114"/>
      <c r="AO45" s="114"/>
      <c r="AP45" s="114"/>
      <c r="AQ45" s="114"/>
      <c r="AR45" s="114"/>
      <c r="AS45" s="114"/>
      <c r="AT45" s="114"/>
      <c r="AU45" s="114"/>
      <c r="AV45" s="114" t="s">
        <v>100</v>
      </c>
      <c r="AW45" s="114" t="s">
        <v>100</v>
      </c>
      <c r="AX45" s="114"/>
      <c r="AY45" s="114" t="s">
        <v>100</v>
      </c>
      <c r="AZ45" s="114" t="s">
        <v>100</v>
      </c>
      <c r="BA45" s="114" t="s">
        <v>100</v>
      </c>
      <c r="BB45" s="114" t="s">
        <v>100</v>
      </c>
      <c r="BC45" s="114" t="s">
        <v>100</v>
      </c>
      <c r="BD45" s="114" t="s">
        <v>100</v>
      </c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27"/>
    </row>
    <row r="46" spans="1:75" s="28" customFormat="1" ht="42.75" hidden="1" customHeight="1" x14ac:dyDescent="0.25">
      <c r="A46" s="324"/>
      <c r="B46" s="304"/>
      <c r="C46" s="327">
        <f>+D46*30%</f>
        <v>5.3999999999999999E-2</v>
      </c>
      <c r="D46" s="328">
        <v>0.18</v>
      </c>
      <c r="E46" s="328" t="s">
        <v>272</v>
      </c>
      <c r="F46" s="310"/>
      <c r="G46" s="312"/>
      <c r="H46" s="358" t="s">
        <v>132</v>
      </c>
      <c r="I46" s="314" t="s">
        <v>273</v>
      </c>
      <c r="J46" s="314" t="s">
        <v>503</v>
      </c>
      <c r="K46" s="314" t="s">
        <v>275</v>
      </c>
      <c r="L46" s="314" t="s">
        <v>276</v>
      </c>
      <c r="M46" s="314" t="s">
        <v>504</v>
      </c>
      <c r="N46" s="314" t="s">
        <v>278</v>
      </c>
      <c r="O46" s="314" t="s">
        <v>116</v>
      </c>
      <c r="P46" s="321">
        <v>0</v>
      </c>
      <c r="Q46" s="321">
        <v>0.15</v>
      </c>
      <c r="R46" s="321">
        <v>0</v>
      </c>
      <c r="S46" s="141"/>
      <c r="T46" s="321">
        <v>0</v>
      </c>
      <c r="U46" s="321">
        <v>0</v>
      </c>
      <c r="V46" s="321">
        <v>0.15</v>
      </c>
      <c r="W46" s="321">
        <v>0.15</v>
      </c>
      <c r="X46" s="315">
        <v>460000000</v>
      </c>
      <c r="Y46" s="114" t="s">
        <v>279</v>
      </c>
      <c r="Z46" s="115">
        <v>0</v>
      </c>
      <c r="AA46" s="116">
        <v>0.4</v>
      </c>
      <c r="AB46" s="114" t="s">
        <v>280</v>
      </c>
      <c r="AC46" s="21">
        <v>43831</v>
      </c>
      <c r="AD46" s="21">
        <v>43921</v>
      </c>
      <c r="AE46" s="114" t="s">
        <v>317</v>
      </c>
      <c r="AF46" s="114" t="s">
        <v>282</v>
      </c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 t="s">
        <v>100</v>
      </c>
      <c r="AZ46" s="114"/>
      <c r="BA46" s="114"/>
      <c r="BB46" s="114"/>
      <c r="BC46" s="114" t="s">
        <v>100</v>
      </c>
      <c r="BD46" s="114"/>
      <c r="BE46" s="114"/>
      <c r="BF46" s="114"/>
      <c r="BG46" s="114"/>
      <c r="BH46" s="114"/>
      <c r="BI46" s="114"/>
      <c r="BJ46" s="114"/>
      <c r="BK46" s="114"/>
      <c r="BL46" s="114" t="s">
        <v>100</v>
      </c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27"/>
    </row>
    <row r="47" spans="1:75" s="28" customFormat="1" ht="52.5" hidden="1" customHeight="1" x14ac:dyDescent="0.25">
      <c r="A47" s="324"/>
      <c r="B47" s="304"/>
      <c r="C47" s="327"/>
      <c r="D47" s="329"/>
      <c r="E47" s="328"/>
      <c r="F47" s="310"/>
      <c r="G47" s="312"/>
      <c r="H47" s="312"/>
      <c r="I47" s="333"/>
      <c r="J47" s="333"/>
      <c r="K47" s="333"/>
      <c r="L47" s="333"/>
      <c r="M47" s="333"/>
      <c r="N47" s="333"/>
      <c r="O47" s="333"/>
      <c r="P47" s="333"/>
      <c r="Q47" s="333"/>
      <c r="R47" s="333"/>
      <c r="S47" s="143"/>
      <c r="T47" s="333"/>
      <c r="U47" s="333"/>
      <c r="V47" s="333"/>
      <c r="W47" s="333"/>
      <c r="X47" s="331"/>
      <c r="Y47" s="114" t="s">
        <v>283</v>
      </c>
      <c r="Z47" s="115">
        <v>0</v>
      </c>
      <c r="AA47" s="116">
        <v>0.4</v>
      </c>
      <c r="AB47" s="114" t="s">
        <v>284</v>
      </c>
      <c r="AC47" s="21">
        <v>43922</v>
      </c>
      <c r="AD47" s="21">
        <v>44104</v>
      </c>
      <c r="AE47" s="114" t="s">
        <v>281</v>
      </c>
      <c r="AF47" s="114" t="s">
        <v>285</v>
      </c>
      <c r="AG47" s="114"/>
      <c r="AH47" s="114"/>
      <c r="AI47" s="114"/>
      <c r="AJ47" s="114"/>
      <c r="AK47" s="114"/>
      <c r="AL47" s="114" t="s">
        <v>100</v>
      </c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 t="s">
        <v>100</v>
      </c>
      <c r="AX47" s="114" t="s">
        <v>100</v>
      </c>
      <c r="AY47" s="114"/>
      <c r="AZ47" s="114"/>
      <c r="BA47" s="114"/>
      <c r="BB47" s="114"/>
      <c r="BC47" s="114" t="s">
        <v>100</v>
      </c>
      <c r="BD47" s="114"/>
      <c r="BE47" s="114"/>
      <c r="BF47" s="114"/>
      <c r="BG47" s="114"/>
      <c r="BH47" s="114" t="s">
        <v>100</v>
      </c>
      <c r="BI47" s="114"/>
      <c r="BJ47" s="114"/>
      <c r="BK47" s="114"/>
      <c r="BL47" s="114" t="s">
        <v>100</v>
      </c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27"/>
    </row>
    <row r="48" spans="1:75" s="28" customFormat="1" ht="39" hidden="1" customHeight="1" x14ac:dyDescent="0.25">
      <c r="A48" s="324"/>
      <c r="B48" s="304"/>
      <c r="C48" s="327"/>
      <c r="D48" s="329"/>
      <c r="E48" s="328"/>
      <c r="F48" s="310"/>
      <c r="G48" s="312"/>
      <c r="H48" s="359"/>
      <c r="I48" s="333"/>
      <c r="J48" s="333"/>
      <c r="K48" s="333"/>
      <c r="L48" s="333"/>
      <c r="M48" s="333"/>
      <c r="N48" s="333"/>
      <c r="O48" s="333"/>
      <c r="P48" s="333"/>
      <c r="Q48" s="333"/>
      <c r="R48" s="333"/>
      <c r="S48" s="143"/>
      <c r="T48" s="333"/>
      <c r="U48" s="333"/>
      <c r="V48" s="333"/>
      <c r="W48" s="333"/>
      <c r="X48" s="331"/>
      <c r="Y48" s="114" t="s">
        <v>286</v>
      </c>
      <c r="Z48" s="115">
        <v>0</v>
      </c>
      <c r="AA48" s="116">
        <v>0.2</v>
      </c>
      <c r="AB48" s="114" t="s">
        <v>287</v>
      </c>
      <c r="AC48" s="21">
        <v>44105</v>
      </c>
      <c r="AD48" s="21">
        <v>44196</v>
      </c>
      <c r="AE48" s="114" t="s">
        <v>281</v>
      </c>
      <c r="AF48" s="114" t="s">
        <v>288</v>
      </c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 t="s">
        <v>100</v>
      </c>
      <c r="AW48" s="114"/>
      <c r="AX48" s="114"/>
      <c r="AY48" s="114"/>
      <c r="AZ48" s="114"/>
      <c r="BA48" s="114"/>
      <c r="BB48" s="114"/>
      <c r="BC48" s="114" t="s">
        <v>100</v>
      </c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27"/>
    </row>
    <row r="49" spans="1:75" s="28" customFormat="1" ht="38.25" hidden="1" customHeight="1" x14ac:dyDescent="0.25">
      <c r="A49" s="324"/>
      <c r="B49" s="304"/>
      <c r="C49" s="327">
        <f>+D49*30%</f>
        <v>3.3000000000000002E-2</v>
      </c>
      <c r="D49" s="328">
        <v>0.11</v>
      </c>
      <c r="E49" s="328" t="s">
        <v>289</v>
      </c>
      <c r="F49" s="310"/>
      <c r="G49" s="312"/>
      <c r="H49" s="358" t="s">
        <v>242</v>
      </c>
      <c r="I49" s="314" t="s">
        <v>290</v>
      </c>
      <c r="J49" s="314" t="s">
        <v>496</v>
      </c>
      <c r="K49" s="314" t="s">
        <v>292</v>
      </c>
      <c r="L49" s="314" t="s">
        <v>293</v>
      </c>
      <c r="M49" s="314" t="s">
        <v>294</v>
      </c>
      <c r="N49" s="314" t="s">
        <v>295</v>
      </c>
      <c r="O49" s="314" t="s">
        <v>116</v>
      </c>
      <c r="P49" s="314">
        <v>0</v>
      </c>
      <c r="Q49" s="334">
        <f t="shared" ref="Q49:W49" si="0">(100*0.7)+(80*0.3)</f>
        <v>94</v>
      </c>
      <c r="R49" s="334">
        <f t="shared" si="0"/>
        <v>94</v>
      </c>
      <c r="S49" s="144"/>
      <c r="T49" s="334">
        <f t="shared" si="0"/>
        <v>94</v>
      </c>
      <c r="U49" s="334">
        <f t="shared" si="0"/>
        <v>94</v>
      </c>
      <c r="V49" s="334">
        <f t="shared" si="0"/>
        <v>94</v>
      </c>
      <c r="W49" s="334">
        <f t="shared" si="0"/>
        <v>94</v>
      </c>
      <c r="X49" s="315">
        <f>2900000*11.5</f>
        <v>33350000</v>
      </c>
      <c r="Y49" s="114" t="s">
        <v>296</v>
      </c>
      <c r="Z49" s="115">
        <v>0</v>
      </c>
      <c r="AA49" s="116">
        <v>0.05</v>
      </c>
      <c r="AB49" s="114" t="s">
        <v>297</v>
      </c>
      <c r="AC49" s="21">
        <v>43831</v>
      </c>
      <c r="AD49" s="21">
        <v>43861</v>
      </c>
      <c r="AE49" s="114" t="s">
        <v>298</v>
      </c>
      <c r="AF49" s="114" t="s">
        <v>299</v>
      </c>
      <c r="AG49" s="114" t="s">
        <v>100</v>
      </c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 t="s">
        <v>100</v>
      </c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 t="s">
        <v>100</v>
      </c>
      <c r="BK49" s="114" t="s">
        <v>143</v>
      </c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27"/>
    </row>
    <row r="50" spans="1:75" s="28" customFormat="1" ht="52.5" hidden="1" customHeight="1" x14ac:dyDescent="0.25">
      <c r="A50" s="324"/>
      <c r="B50" s="304"/>
      <c r="C50" s="327"/>
      <c r="D50" s="329"/>
      <c r="E50" s="328"/>
      <c r="F50" s="310"/>
      <c r="G50" s="312"/>
      <c r="H50" s="312"/>
      <c r="I50" s="314"/>
      <c r="J50" s="314"/>
      <c r="K50" s="314"/>
      <c r="L50" s="314"/>
      <c r="M50" s="314"/>
      <c r="N50" s="314"/>
      <c r="O50" s="314"/>
      <c r="P50" s="314"/>
      <c r="Q50" s="334"/>
      <c r="R50" s="334"/>
      <c r="S50" s="144"/>
      <c r="T50" s="334"/>
      <c r="U50" s="334"/>
      <c r="V50" s="334"/>
      <c r="W50" s="334"/>
      <c r="X50" s="315"/>
      <c r="Y50" s="114" t="s">
        <v>300</v>
      </c>
      <c r="Z50" s="115">
        <v>0</v>
      </c>
      <c r="AA50" s="116">
        <v>0.05</v>
      </c>
      <c r="AB50" s="114" t="s">
        <v>301</v>
      </c>
      <c r="AC50" s="21">
        <v>43862</v>
      </c>
      <c r="AD50" s="21">
        <v>43921</v>
      </c>
      <c r="AE50" s="114" t="s">
        <v>298</v>
      </c>
      <c r="AF50" s="114" t="s">
        <v>299</v>
      </c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 t="s">
        <v>100</v>
      </c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 t="s">
        <v>100</v>
      </c>
      <c r="BK50" s="114" t="s">
        <v>100</v>
      </c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27"/>
    </row>
    <row r="51" spans="1:75" s="28" customFormat="1" ht="1.5" hidden="1" customHeight="1" x14ac:dyDescent="0.25">
      <c r="A51" s="324"/>
      <c r="B51" s="304"/>
      <c r="C51" s="327"/>
      <c r="D51" s="329"/>
      <c r="E51" s="328"/>
      <c r="F51" s="310"/>
      <c r="G51" s="312"/>
      <c r="H51" s="312"/>
      <c r="I51" s="314"/>
      <c r="J51" s="314"/>
      <c r="K51" s="314"/>
      <c r="L51" s="314"/>
      <c r="M51" s="314"/>
      <c r="N51" s="314"/>
      <c r="O51" s="314"/>
      <c r="P51" s="314"/>
      <c r="Q51" s="334"/>
      <c r="R51" s="334"/>
      <c r="S51" s="144"/>
      <c r="T51" s="334"/>
      <c r="U51" s="334"/>
      <c r="V51" s="334"/>
      <c r="W51" s="334"/>
      <c r="X51" s="315"/>
      <c r="Y51" s="114" t="s">
        <v>302</v>
      </c>
      <c r="Z51" s="115">
        <v>0</v>
      </c>
      <c r="AA51" s="116">
        <v>0.15</v>
      </c>
      <c r="AB51" s="114" t="s">
        <v>303</v>
      </c>
      <c r="AC51" s="21">
        <v>43922</v>
      </c>
      <c r="AD51" s="21">
        <v>44196</v>
      </c>
      <c r="AE51" s="114" t="s">
        <v>298</v>
      </c>
      <c r="AF51" s="114" t="s">
        <v>304</v>
      </c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 t="s">
        <v>100</v>
      </c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 t="s">
        <v>100</v>
      </c>
      <c r="BK51" s="114" t="s">
        <v>100</v>
      </c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27"/>
    </row>
    <row r="52" spans="1:75" s="28" customFormat="1" ht="66" hidden="1" customHeight="1" x14ac:dyDescent="0.25">
      <c r="A52" s="324"/>
      <c r="B52" s="304"/>
      <c r="C52" s="327"/>
      <c r="D52" s="329"/>
      <c r="E52" s="328"/>
      <c r="F52" s="310"/>
      <c r="G52" s="312"/>
      <c r="H52" s="312"/>
      <c r="I52" s="314"/>
      <c r="J52" s="314"/>
      <c r="K52" s="314"/>
      <c r="L52" s="314"/>
      <c r="M52" s="314"/>
      <c r="N52" s="314"/>
      <c r="O52" s="314"/>
      <c r="P52" s="314"/>
      <c r="Q52" s="334"/>
      <c r="R52" s="334"/>
      <c r="S52" s="144"/>
      <c r="T52" s="334"/>
      <c r="U52" s="334"/>
      <c r="V52" s="334"/>
      <c r="W52" s="334"/>
      <c r="X52" s="315"/>
      <c r="Y52" s="114" t="s">
        <v>305</v>
      </c>
      <c r="Z52" s="115">
        <v>0</v>
      </c>
      <c r="AA52" s="116">
        <v>0.65</v>
      </c>
      <c r="AB52" s="114" t="s">
        <v>306</v>
      </c>
      <c r="AC52" s="21">
        <v>43831</v>
      </c>
      <c r="AD52" s="21">
        <v>44196</v>
      </c>
      <c r="AE52" s="114" t="s">
        <v>298</v>
      </c>
      <c r="AF52" s="114" t="s">
        <v>304</v>
      </c>
      <c r="AG52" s="114"/>
      <c r="AH52" s="114"/>
      <c r="AI52" s="114"/>
      <c r="AJ52" s="114"/>
      <c r="AK52" s="114"/>
      <c r="AL52" s="114"/>
      <c r="AM52" s="114" t="s">
        <v>100</v>
      </c>
      <c r="AN52" s="114"/>
      <c r="AO52" s="114"/>
      <c r="AP52" s="114"/>
      <c r="AQ52" s="114"/>
      <c r="AR52" s="114"/>
      <c r="AS52" s="114"/>
      <c r="AT52" s="114"/>
      <c r="AU52" s="114"/>
      <c r="AV52" s="114"/>
      <c r="AW52" s="114" t="s">
        <v>100</v>
      </c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 t="s">
        <v>100</v>
      </c>
      <c r="BK52" s="114" t="s">
        <v>100</v>
      </c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27"/>
    </row>
    <row r="53" spans="1:75" s="28" customFormat="1" ht="4.5" hidden="1" customHeight="1" thickBot="1" x14ac:dyDescent="0.3">
      <c r="A53" s="325"/>
      <c r="B53" s="305"/>
      <c r="C53" s="327"/>
      <c r="D53" s="329"/>
      <c r="E53" s="328"/>
      <c r="F53" s="311"/>
      <c r="G53" s="313"/>
      <c r="H53" s="312"/>
      <c r="I53" s="314"/>
      <c r="J53" s="314"/>
      <c r="K53" s="314"/>
      <c r="L53" s="314"/>
      <c r="M53" s="314"/>
      <c r="N53" s="314"/>
      <c r="O53" s="314"/>
      <c r="P53" s="314"/>
      <c r="Q53" s="334"/>
      <c r="R53" s="334"/>
      <c r="S53" s="144"/>
      <c r="T53" s="334"/>
      <c r="U53" s="334"/>
      <c r="V53" s="334"/>
      <c r="W53" s="334"/>
      <c r="X53" s="315"/>
      <c r="Y53" s="114" t="s">
        <v>307</v>
      </c>
      <c r="Z53" s="115">
        <v>0</v>
      </c>
      <c r="AA53" s="116">
        <v>0.1</v>
      </c>
      <c r="AB53" s="114" t="s">
        <v>308</v>
      </c>
      <c r="AC53" s="21">
        <v>44166</v>
      </c>
      <c r="AD53" s="21">
        <v>44196</v>
      </c>
      <c r="AE53" s="114" t="s">
        <v>298</v>
      </c>
      <c r="AF53" s="114" t="s">
        <v>299</v>
      </c>
      <c r="AG53" s="114"/>
      <c r="AH53" s="114"/>
      <c r="AI53" s="114"/>
      <c r="AJ53" s="114"/>
      <c r="AK53" s="114"/>
      <c r="AL53" s="114"/>
      <c r="AM53" s="114" t="s">
        <v>100</v>
      </c>
      <c r="AN53" s="114"/>
      <c r="AO53" s="114"/>
      <c r="AP53" s="114"/>
      <c r="AQ53" s="114"/>
      <c r="AR53" s="114"/>
      <c r="AS53" s="114"/>
      <c r="AT53" s="114"/>
      <c r="AU53" s="114"/>
      <c r="AV53" s="114"/>
      <c r="AW53" s="114" t="s">
        <v>100</v>
      </c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 t="s">
        <v>100</v>
      </c>
      <c r="BK53" s="114" t="s">
        <v>100</v>
      </c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27"/>
    </row>
    <row r="54" spans="1:75" s="28" customFormat="1" ht="34.5" hidden="1" customHeight="1" thickTop="1" x14ac:dyDescent="0.25">
      <c r="A54" s="364" t="s">
        <v>479</v>
      </c>
      <c r="B54" s="326">
        <v>0.4</v>
      </c>
      <c r="C54" s="360">
        <f>+D54*40%</f>
        <v>4.8000000000000001E-2</v>
      </c>
      <c r="D54" s="336">
        <v>0.12</v>
      </c>
      <c r="E54" s="339" t="s">
        <v>310</v>
      </c>
      <c r="F54" s="330">
        <v>1</v>
      </c>
      <c r="G54" s="340">
        <v>0.25</v>
      </c>
      <c r="H54" s="314" t="s">
        <v>132</v>
      </c>
      <c r="I54" s="347" t="s">
        <v>311</v>
      </c>
      <c r="J54" s="314" t="s">
        <v>503</v>
      </c>
      <c r="K54" s="314" t="s">
        <v>312</v>
      </c>
      <c r="L54" s="314" t="s">
        <v>313</v>
      </c>
      <c r="M54" s="314" t="s">
        <v>311</v>
      </c>
      <c r="N54" s="314" t="s">
        <v>314</v>
      </c>
      <c r="O54" s="314" t="s">
        <v>138</v>
      </c>
      <c r="P54" s="314">
        <v>1</v>
      </c>
      <c r="Q54" s="314">
        <v>3</v>
      </c>
      <c r="R54" s="314">
        <v>0</v>
      </c>
      <c r="S54" s="140"/>
      <c r="T54" s="314">
        <v>0</v>
      </c>
      <c r="U54" s="314">
        <v>0</v>
      </c>
      <c r="V54" s="314">
        <v>3</v>
      </c>
      <c r="W54" s="314">
        <v>3</v>
      </c>
      <c r="X54" s="315">
        <v>3720000000</v>
      </c>
      <c r="Y54" s="114" t="s">
        <v>315</v>
      </c>
      <c r="Z54" s="115">
        <v>0</v>
      </c>
      <c r="AA54" s="116">
        <v>0.25</v>
      </c>
      <c r="AB54" s="114" t="s">
        <v>316</v>
      </c>
      <c r="AC54" s="21">
        <v>43831</v>
      </c>
      <c r="AD54" s="21">
        <v>43921</v>
      </c>
      <c r="AE54" s="114" t="s">
        <v>317</v>
      </c>
      <c r="AF54" s="114" t="s">
        <v>318</v>
      </c>
      <c r="AG54" s="114" t="s">
        <v>100</v>
      </c>
      <c r="AH54" s="114" t="s">
        <v>100</v>
      </c>
      <c r="AI54" s="114"/>
      <c r="AJ54" s="114"/>
      <c r="AK54" s="114"/>
      <c r="AL54" s="114"/>
      <c r="AM54" s="114"/>
      <c r="AN54" s="114"/>
      <c r="AO54" s="114"/>
      <c r="AP54" s="114"/>
      <c r="AQ54" s="114"/>
      <c r="AR54" s="114" t="s">
        <v>100</v>
      </c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 t="s">
        <v>100</v>
      </c>
      <c r="BD54" s="114"/>
      <c r="BE54" s="114"/>
      <c r="BF54" s="114"/>
      <c r="BG54" s="114"/>
      <c r="BH54" s="114"/>
      <c r="BI54" s="114"/>
      <c r="BJ54" s="114"/>
      <c r="BK54" s="114"/>
      <c r="BL54" s="114" t="s">
        <v>100</v>
      </c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27"/>
    </row>
    <row r="55" spans="1:75" s="28" customFormat="1" ht="49.5" hidden="1" customHeight="1" x14ac:dyDescent="0.25">
      <c r="A55" s="365"/>
      <c r="B55" s="304"/>
      <c r="C55" s="360"/>
      <c r="D55" s="337"/>
      <c r="E55" s="339"/>
      <c r="F55" s="310"/>
      <c r="G55" s="376"/>
      <c r="H55" s="314"/>
      <c r="I55" s="348"/>
      <c r="J55" s="333"/>
      <c r="K55" s="333"/>
      <c r="L55" s="333"/>
      <c r="M55" s="333"/>
      <c r="N55" s="333"/>
      <c r="O55" s="333"/>
      <c r="P55" s="333"/>
      <c r="Q55" s="333"/>
      <c r="R55" s="333"/>
      <c r="S55" s="143"/>
      <c r="T55" s="333"/>
      <c r="U55" s="333"/>
      <c r="V55" s="333"/>
      <c r="W55" s="333"/>
      <c r="X55" s="331"/>
      <c r="Y55" s="114" t="s">
        <v>319</v>
      </c>
      <c r="Z55" s="115">
        <v>0</v>
      </c>
      <c r="AA55" s="116">
        <v>0.5</v>
      </c>
      <c r="AB55" s="114" t="s">
        <v>320</v>
      </c>
      <c r="AC55" s="21">
        <v>43922</v>
      </c>
      <c r="AD55" s="21">
        <v>44165</v>
      </c>
      <c r="AE55" s="114" t="s">
        <v>317</v>
      </c>
      <c r="AF55" s="114" t="s">
        <v>321</v>
      </c>
      <c r="AG55" s="114"/>
      <c r="AH55" s="114"/>
      <c r="AI55" s="114"/>
      <c r="AJ55" s="114"/>
      <c r="AK55" s="114"/>
      <c r="AL55" s="114" t="s">
        <v>100</v>
      </c>
      <c r="AM55" s="114"/>
      <c r="AN55" s="114"/>
      <c r="AO55" s="114"/>
      <c r="AP55" s="114"/>
      <c r="AQ55" s="114"/>
      <c r="AR55" s="114" t="s">
        <v>100</v>
      </c>
      <c r="AS55" s="114"/>
      <c r="AT55" s="114"/>
      <c r="AU55" s="114" t="s">
        <v>100</v>
      </c>
      <c r="AV55" s="114" t="s">
        <v>100</v>
      </c>
      <c r="AW55" s="114"/>
      <c r="AX55" s="114" t="s">
        <v>100</v>
      </c>
      <c r="AY55" s="114"/>
      <c r="AZ55" s="114"/>
      <c r="BA55" s="25"/>
      <c r="BB55" s="25"/>
      <c r="BC55" s="114" t="s">
        <v>100</v>
      </c>
      <c r="BD55" s="25"/>
      <c r="BE55" s="25"/>
      <c r="BF55" s="25"/>
      <c r="BG55" s="25"/>
      <c r="BH55" s="25"/>
      <c r="BI55" s="25"/>
      <c r="BJ55" s="25"/>
      <c r="BK55" s="25"/>
      <c r="BL55" s="114" t="s">
        <v>100</v>
      </c>
      <c r="BM55" s="25"/>
      <c r="BN55" s="25"/>
      <c r="BO55" s="25"/>
      <c r="BP55" s="25"/>
      <c r="BQ55" s="25"/>
      <c r="BR55" s="25"/>
      <c r="BS55" s="25"/>
      <c r="BT55" s="25"/>
      <c r="BU55" s="25"/>
      <c r="BV55" s="114"/>
      <c r="BW55" s="27"/>
    </row>
    <row r="56" spans="1:75" s="28" customFormat="1" ht="7.5" hidden="1" customHeight="1" x14ac:dyDescent="0.25">
      <c r="A56" s="365"/>
      <c r="B56" s="304"/>
      <c r="C56" s="360"/>
      <c r="D56" s="338"/>
      <c r="E56" s="339"/>
      <c r="F56" s="310"/>
      <c r="G56" s="376"/>
      <c r="H56" s="314"/>
      <c r="I56" s="348"/>
      <c r="J56" s="333"/>
      <c r="K56" s="333"/>
      <c r="L56" s="333"/>
      <c r="M56" s="333"/>
      <c r="N56" s="333"/>
      <c r="O56" s="333"/>
      <c r="P56" s="333"/>
      <c r="Q56" s="333"/>
      <c r="R56" s="333"/>
      <c r="S56" s="143"/>
      <c r="T56" s="333"/>
      <c r="U56" s="333"/>
      <c r="V56" s="333"/>
      <c r="W56" s="333"/>
      <c r="X56" s="331"/>
      <c r="Y56" s="114" t="s">
        <v>322</v>
      </c>
      <c r="Z56" s="115">
        <v>0</v>
      </c>
      <c r="AA56" s="116">
        <v>0.25</v>
      </c>
      <c r="AB56" s="114" t="s">
        <v>323</v>
      </c>
      <c r="AC56" s="21">
        <v>44105</v>
      </c>
      <c r="AD56" s="21">
        <v>44196</v>
      </c>
      <c r="AE56" s="114" t="s">
        <v>317</v>
      </c>
      <c r="AF56" s="114" t="s">
        <v>324</v>
      </c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 t="s">
        <v>100</v>
      </c>
      <c r="AW56" s="114"/>
      <c r="AX56" s="114"/>
      <c r="AY56" s="114" t="s">
        <v>100</v>
      </c>
      <c r="AZ56" s="114"/>
      <c r="BA56" s="25"/>
      <c r="BB56" s="25"/>
      <c r="BC56" s="114" t="s">
        <v>100</v>
      </c>
      <c r="BD56" s="25"/>
      <c r="BE56" s="25"/>
      <c r="BF56" s="25"/>
      <c r="BG56" s="25"/>
      <c r="BH56" s="25"/>
      <c r="BI56" s="25"/>
      <c r="BJ56" s="25"/>
      <c r="BK56" s="25"/>
      <c r="BL56" s="114"/>
      <c r="BM56" s="25"/>
      <c r="BN56" s="25"/>
      <c r="BO56" s="25"/>
      <c r="BP56" s="25"/>
      <c r="BQ56" s="25"/>
      <c r="BR56" s="25"/>
      <c r="BS56" s="25"/>
      <c r="BT56" s="25"/>
      <c r="BU56" s="25"/>
      <c r="BV56" s="114"/>
      <c r="BW56" s="27"/>
    </row>
    <row r="57" spans="1:75" s="28" customFormat="1" ht="43.5" hidden="1" customHeight="1" x14ac:dyDescent="0.25">
      <c r="A57" s="365"/>
      <c r="B57" s="304"/>
      <c r="C57" s="360">
        <f>+D57*40%</f>
        <v>4.8000000000000001E-2</v>
      </c>
      <c r="D57" s="336">
        <v>0.12</v>
      </c>
      <c r="E57" s="339" t="s">
        <v>325</v>
      </c>
      <c r="F57" s="310"/>
      <c r="G57" s="376"/>
      <c r="H57" s="314" t="s">
        <v>326</v>
      </c>
      <c r="I57" s="347" t="s">
        <v>327</v>
      </c>
      <c r="J57" s="314" t="s">
        <v>503</v>
      </c>
      <c r="K57" s="314" t="s">
        <v>328</v>
      </c>
      <c r="L57" s="314" t="s">
        <v>313</v>
      </c>
      <c r="M57" s="314" t="s">
        <v>327</v>
      </c>
      <c r="N57" s="314" t="s">
        <v>329</v>
      </c>
      <c r="O57" s="314" t="s">
        <v>138</v>
      </c>
      <c r="P57" s="314">
        <v>2</v>
      </c>
      <c r="Q57" s="314">
        <v>3</v>
      </c>
      <c r="R57" s="314">
        <v>0</v>
      </c>
      <c r="S57" s="140"/>
      <c r="T57" s="314">
        <v>0</v>
      </c>
      <c r="U57" s="314">
        <v>3</v>
      </c>
      <c r="V57" s="314">
        <v>3</v>
      </c>
      <c r="W57" s="314">
        <v>3</v>
      </c>
      <c r="X57" s="315">
        <f>SUM(Z57:Z59)</f>
        <v>0</v>
      </c>
      <c r="Y57" s="114" t="s">
        <v>330</v>
      </c>
      <c r="Z57" s="115">
        <v>0</v>
      </c>
      <c r="AA57" s="116">
        <v>0.35</v>
      </c>
      <c r="AB57" s="114" t="s">
        <v>331</v>
      </c>
      <c r="AC57" s="21">
        <v>43831</v>
      </c>
      <c r="AD57" s="21">
        <v>43921</v>
      </c>
      <c r="AE57" s="114" t="s">
        <v>332</v>
      </c>
      <c r="AF57" s="114" t="s">
        <v>333</v>
      </c>
      <c r="AG57" s="114"/>
      <c r="AH57" s="114" t="s">
        <v>100</v>
      </c>
      <c r="AI57" s="114"/>
      <c r="AJ57" s="114"/>
      <c r="AK57" s="114"/>
      <c r="AL57" s="114" t="s">
        <v>100</v>
      </c>
      <c r="AM57" s="114"/>
      <c r="AN57" s="114"/>
      <c r="AO57" s="114"/>
      <c r="AP57" s="114"/>
      <c r="AQ57" s="114"/>
      <c r="AR57" s="114" t="s">
        <v>100</v>
      </c>
      <c r="AS57" s="114"/>
      <c r="AT57" s="114"/>
      <c r="AU57" s="114"/>
      <c r="AV57" s="114"/>
      <c r="AW57" s="114"/>
      <c r="AX57" s="114"/>
      <c r="AY57" s="114"/>
      <c r="AZ57" s="114"/>
      <c r="BA57" s="25"/>
      <c r="BB57" s="25"/>
      <c r="BC57" s="114" t="s">
        <v>100</v>
      </c>
      <c r="BD57" s="25"/>
      <c r="BE57" s="25"/>
      <c r="BF57" s="25"/>
      <c r="BG57" s="25"/>
      <c r="BH57" s="25"/>
      <c r="BI57" s="25"/>
      <c r="BJ57" s="25"/>
      <c r="BK57" s="25"/>
      <c r="BL57" s="114" t="s">
        <v>100</v>
      </c>
      <c r="BM57" s="25"/>
      <c r="BN57" s="25"/>
      <c r="BO57" s="25"/>
      <c r="BP57" s="25"/>
      <c r="BQ57" s="25"/>
      <c r="BR57" s="25"/>
      <c r="BS57" s="25"/>
      <c r="BT57" s="25"/>
      <c r="BU57" s="25"/>
      <c r="BV57" s="114"/>
      <c r="BW57" s="27"/>
    </row>
    <row r="58" spans="1:75" s="28" customFormat="1" ht="48.75" hidden="1" customHeight="1" x14ac:dyDescent="0.25">
      <c r="A58" s="365"/>
      <c r="B58" s="304"/>
      <c r="C58" s="360"/>
      <c r="D58" s="337"/>
      <c r="E58" s="339"/>
      <c r="F58" s="310"/>
      <c r="G58" s="376"/>
      <c r="H58" s="314"/>
      <c r="I58" s="348"/>
      <c r="J58" s="333"/>
      <c r="K58" s="333"/>
      <c r="L58" s="333"/>
      <c r="M58" s="333"/>
      <c r="N58" s="333"/>
      <c r="O58" s="333"/>
      <c r="P58" s="333"/>
      <c r="Q58" s="333"/>
      <c r="R58" s="333"/>
      <c r="S58" s="143"/>
      <c r="T58" s="333"/>
      <c r="U58" s="333"/>
      <c r="V58" s="333"/>
      <c r="W58" s="333"/>
      <c r="X58" s="331"/>
      <c r="Y58" s="114" t="s">
        <v>315</v>
      </c>
      <c r="Z58" s="115">
        <v>0</v>
      </c>
      <c r="AA58" s="116">
        <v>0.35</v>
      </c>
      <c r="AB58" s="114" t="s">
        <v>316</v>
      </c>
      <c r="AC58" s="21">
        <v>43922</v>
      </c>
      <c r="AD58" s="21">
        <v>44012</v>
      </c>
      <c r="AE58" s="114" t="s">
        <v>332</v>
      </c>
      <c r="AF58" s="114" t="s">
        <v>334</v>
      </c>
      <c r="AG58" s="114" t="s">
        <v>100</v>
      </c>
      <c r="AH58" s="114" t="s">
        <v>100</v>
      </c>
      <c r="AI58" s="114"/>
      <c r="AJ58" s="114"/>
      <c r="AK58" s="114"/>
      <c r="AL58" s="114" t="s">
        <v>100</v>
      </c>
      <c r="AM58" s="114"/>
      <c r="AN58" s="114"/>
      <c r="AO58" s="114"/>
      <c r="AP58" s="114"/>
      <c r="AQ58" s="114"/>
      <c r="AR58" s="114" t="s">
        <v>100</v>
      </c>
      <c r="AS58" s="114"/>
      <c r="AT58" s="114"/>
      <c r="AU58" s="114" t="s">
        <v>100</v>
      </c>
      <c r="AV58" s="114"/>
      <c r="AW58" s="114"/>
      <c r="AX58" s="114"/>
      <c r="AY58" s="114"/>
      <c r="AZ58" s="114"/>
      <c r="BA58" s="25"/>
      <c r="BB58" s="25"/>
      <c r="BC58" s="114" t="s">
        <v>100</v>
      </c>
      <c r="BD58" s="25"/>
      <c r="BE58" s="25"/>
      <c r="BF58" s="25"/>
      <c r="BG58" s="25"/>
      <c r="BH58" s="25"/>
      <c r="BI58" s="25"/>
      <c r="BJ58" s="25"/>
      <c r="BK58" s="25"/>
      <c r="BL58" s="114" t="s">
        <v>100</v>
      </c>
      <c r="BM58" s="25"/>
      <c r="BN58" s="25"/>
      <c r="BO58" s="25"/>
      <c r="BP58" s="25"/>
      <c r="BQ58" s="25"/>
      <c r="BR58" s="25"/>
      <c r="BS58" s="25"/>
      <c r="BT58" s="25"/>
      <c r="BU58" s="25"/>
      <c r="BV58" s="114"/>
      <c r="BW58" s="27"/>
    </row>
    <row r="59" spans="1:75" s="28" customFormat="1" ht="39.75" hidden="1" customHeight="1" x14ac:dyDescent="0.25">
      <c r="A59" s="365"/>
      <c r="B59" s="304"/>
      <c r="C59" s="360"/>
      <c r="D59" s="338"/>
      <c r="E59" s="339"/>
      <c r="F59" s="310"/>
      <c r="G59" s="376"/>
      <c r="H59" s="314"/>
      <c r="I59" s="348"/>
      <c r="J59" s="333"/>
      <c r="K59" s="333"/>
      <c r="L59" s="333"/>
      <c r="M59" s="333"/>
      <c r="N59" s="333"/>
      <c r="O59" s="333"/>
      <c r="P59" s="333"/>
      <c r="Q59" s="333"/>
      <c r="R59" s="333"/>
      <c r="S59" s="143"/>
      <c r="T59" s="333"/>
      <c r="U59" s="333"/>
      <c r="V59" s="333"/>
      <c r="W59" s="333"/>
      <c r="X59" s="331"/>
      <c r="Y59" s="114" t="s">
        <v>335</v>
      </c>
      <c r="Z59" s="115">
        <v>0</v>
      </c>
      <c r="AA59" s="116">
        <v>0.3</v>
      </c>
      <c r="AB59" s="114" t="s">
        <v>320</v>
      </c>
      <c r="AC59" s="21">
        <v>44013</v>
      </c>
      <c r="AD59" s="21">
        <v>44196</v>
      </c>
      <c r="AE59" s="114" t="s">
        <v>332</v>
      </c>
      <c r="AF59" s="114" t="s">
        <v>321</v>
      </c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25"/>
      <c r="BB59" s="25"/>
      <c r="BC59" s="114"/>
      <c r="BD59" s="25"/>
      <c r="BE59" s="25"/>
      <c r="BF59" s="25"/>
      <c r="BG59" s="25"/>
      <c r="BH59" s="25"/>
      <c r="BI59" s="25"/>
      <c r="BJ59" s="25"/>
      <c r="BK59" s="25"/>
      <c r="BL59" s="114"/>
      <c r="BM59" s="25"/>
      <c r="BN59" s="25"/>
      <c r="BO59" s="25"/>
      <c r="BP59" s="25"/>
      <c r="BQ59" s="25"/>
      <c r="BR59" s="25"/>
      <c r="BS59" s="25"/>
      <c r="BT59" s="25"/>
      <c r="BU59" s="25"/>
      <c r="BV59" s="114"/>
      <c r="BW59" s="27"/>
    </row>
    <row r="60" spans="1:75" s="28" customFormat="1" ht="41.25" hidden="1" customHeight="1" x14ac:dyDescent="0.25">
      <c r="A60" s="365"/>
      <c r="B60" s="304"/>
      <c r="C60" s="360">
        <f>+D60*40%</f>
        <v>4.8000000000000001E-2</v>
      </c>
      <c r="D60" s="336">
        <v>0.12</v>
      </c>
      <c r="E60" s="339" t="s">
        <v>336</v>
      </c>
      <c r="F60" s="310"/>
      <c r="G60" s="376"/>
      <c r="H60" s="361" t="s">
        <v>132</v>
      </c>
      <c r="I60" s="347" t="s">
        <v>339</v>
      </c>
      <c r="J60" s="314" t="s">
        <v>503</v>
      </c>
      <c r="K60" s="314" t="s">
        <v>274</v>
      </c>
      <c r="L60" s="314" t="s">
        <v>338</v>
      </c>
      <c r="M60" s="314" t="s">
        <v>339</v>
      </c>
      <c r="N60" s="314" t="s">
        <v>340</v>
      </c>
      <c r="O60" s="314" t="s">
        <v>138</v>
      </c>
      <c r="P60" s="314">
        <v>6</v>
      </c>
      <c r="Q60" s="314">
        <v>10</v>
      </c>
      <c r="R60" s="314">
        <v>0</v>
      </c>
      <c r="S60" s="140"/>
      <c r="T60" s="314">
        <v>0</v>
      </c>
      <c r="U60" s="314">
        <v>0</v>
      </c>
      <c r="V60" s="314">
        <v>10</v>
      </c>
      <c r="W60" s="314">
        <v>10</v>
      </c>
      <c r="X60" s="315">
        <v>125000000</v>
      </c>
      <c r="Y60" s="114" t="s">
        <v>341</v>
      </c>
      <c r="Z60" s="115">
        <v>0</v>
      </c>
      <c r="AA60" s="116">
        <v>0.8</v>
      </c>
      <c r="AB60" s="114" t="s">
        <v>320</v>
      </c>
      <c r="AC60" s="21">
        <v>43831</v>
      </c>
      <c r="AD60" s="21">
        <v>44196</v>
      </c>
      <c r="AE60" s="114" t="s">
        <v>317</v>
      </c>
      <c r="AF60" s="114" t="s">
        <v>321</v>
      </c>
      <c r="AG60" s="114"/>
      <c r="AH60" s="114"/>
      <c r="AI60" s="114"/>
      <c r="AJ60" s="114"/>
      <c r="AK60" s="114"/>
      <c r="AL60" s="114" t="s">
        <v>100</v>
      </c>
      <c r="AM60" s="114"/>
      <c r="AN60" s="114"/>
      <c r="AO60" s="114"/>
      <c r="AP60" s="114"/>
      <c r="AQ60" s="114"/>
      <c r="AR60" s="114" t="s">
        <v>100</v>
      </c>
      <c r="AS60" s="114"/>
      <c r="AT60" s="114"/>
      <c r="AU60" s="114" t="s">
        <v>100</v>
      </c>
      <c r="AV60" s="114" t="s">
        <v>100</v>
      </c>
      <c r="AW60" s="114"/>
      <c r="AX60" s="114"/>
      <c r="AY60" s="114"/>
      <c r="AZ60" s="114"/>
      <c r="BA60" s="25"/>
      <c r="BB60" s="25"/>
      <c r="BC60" s="114" t="s">
        <v>100</v>
      </c>
      <c r="BD60" s="25"/>
      <c r="BE60" s="25"/>
      <c r="BF60" s="25"/>
      <c r="BG60" s="25"/>
      <c r="BH60" s="25"/>
      <c r="BI60" s="25"/>
      <c r="BJ60" s="25"/>
      <c r="BK60" s="25"/>
      <c r="BL60" s="114" t="s">
        <v>100</v>
      </c>
      <c r="BM60" s="25"/>
      <c r="BN60" s="25"/>
      <c r="BO60" s="25"/>
      <c r="BP60" s="25"/>
      <c r="BQ60" s="25"/>
      <c r="BR60" s="25"/>
      <c r="BS60" s="25"/>
      <c r="BT60" s="25"/>
      <c r="BU60" s="25"/>
      <c r="BV60" s="114"/>
      <c r="BW60" s="27"/>
    </row>
    <row r="61" spans="1:75" s="28" customFormat="1" ht="54" hidden="1" customHeight="1" x14ac:dyDescent="0.25">
      <c r="A61" s="365"/>
      <c r="B61" s="304"/>
      <c r="C61" s="360"/>
      <c r="D61" s="338"/>
      <c r="E61" s="339"/>
      <c r="F61" s="310"/>
      <c r="G61" s="376"/>
      <c r="H61" s="362"/>
      <c r="I61" s="348"/>
      <c r="J61" s="333"/>
      <c r="K61" s="333"/>
      <c r="L61" s="333"/>
      <c r="M61" s="314"/>
      <c r="N61" s="314"/>
      <c r="O61" s="333"/>
      <c r="P61" s="333"/>
      <c r="Q61" s="333"/>
      <c r="R61" s="333"/>
      <c r="S61" s="143"/>
      <c r="T61" s="333"/>
      <c r="U61" s="333"/>
      <c r="V61" s="333"/>
      <c r="W61" s="333"/>
      <c r="X61" s="331"/>
      <c r="Y61" s="114" t="s">
        <v>322</v>
      </c>
      <c r="Z61" s="115">
        <v>0</v>
      </c>
      <c r="AA61" s="116">
        <v>0.2</v>
      </c>
      <c r="AB61" s="114" t="s">
        <v>342</v>
      </c>
      <c r="AC61" s="21">
        <v>44105</v>
      </c>
      <c r="AD61" s="21">
        <v>44196</v>
      </c>
      <c r="AE61" s="114" t="s">
        <v>317</v>
      </c>
      <c r="AF61" s="114" t="s">
        <v>324</v>
      </c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 t="s">
        <v>100</v>
      </c>
      <c r="AV61" s="114" t="s">
        <v>100</v>
      </c>
      <c r="AW61" s="114"/>
      <c r="AX61" s="114" t="s">
        <v>100</v>
      </c>
      <c r="AY61" s="114"/>
      <c r="AZ61" s="114"/>
      <c r="BA61" s="25"/>
      <c r="BB61" s="25"/>
      <c r="BC61" s="114" t="s">
        <v>100</v>
      </c>
      <c r="BD61" s="25"/>
      <c r="BE61" s="25"/>
      <c r="BF61" s="25"/>
      <c r="BG61" s="25"/>
      <c r="BH61" s="25"/>
      <c r="BI61" s="25"/>
      <c r="BJ61" s="25"/>
      <c r="BK61" s="25"/>
      <c r="BL61" s="114"/>
      <c r="BM61" s="25"/>
      <c r="BN61" s="25"/>
      <c r="BO61" s="25"/>
      <c r="BP61" s="25"/>
      <c r="BQ61" s="25"/>
      <c r="BR61" s="25"/>
      <c r="BS61" s="25"/>
      <c r="BT61" s="25"/>
      <c r="BU61" s="25"/>
      <c r="BV61" s="114"/>
      <c r="BW61" s="27"/>
    </row>
    <row r="62" spans="1:75" s="28" customFormat="1" ht="33.75" hidden="1" customHeight="1" x14ac:dyDescent="0.25">
      <c r="A62" s="365"/>
      <c r="B62" s="304"/>
      <c r="C62" s="327">
        <f>+D62*40%</f>
        <v>4.8000000000000001E-2</v>
      </c>
      <c r="D62" s="336">
        <v>0.12</v>
      </c>
      <c r="E62" s="339" t="s">
        <v>343</v>
      </c>
      <c r="F62" s="310"/>
      <c r="G62" s="376"/>
      <c r="H62" s="314" t="s">
        <v>177</v>
      </c>
      <c r="I62" s="347" t="s">
        <v>344</v>
      </c>
      <c r="J62" s="314" t="s">
        <v>503</v>
      </c>
      <c r="K62" s="314" t="s">
        <v>345</v>
      </c>
      <c r="L62" s="314" t="s">
        <v>276</v>
      </c>
      <c r="M62" s="314" t="s">
        <v>344</v>
      </c>
      <c r="N62" s="314" t="s">
        <v>346</v>
      </c>
      <c r="O62" s="314" t="s">
        <v>138</v>
      </c>
      <c r="P62" s="314">
        <v>3</v>
      </c>
      <c r="Q62" s="314">
        <v>3</v>
      </c>
      <c r="R62" s="314">
        <v>0</v>
      </c>
      <c r="S62" s="140"/>
      <c r="T62" s="314">
        <v>0</v>
      </c>
      <c r="U62" s="314">
        <v>0</v>
      </c>
      <c r="V62" s="314">
        <v>3</v>
      </c>
      <c r="W62" s="314">
        <v>3</v>
      </c>
      <c r="X62" s="315">
        <f>Z62</f>
        <v>0</v>
      </c>
      <c r="Y62" s="114" t="s">
        <v>347</v>
      </c>
      <c r="Z62" s="115">
        <v>0</v>
      </c>
      <c r="AA62" s="116">
        <v>0.25</v>
      </c>
      <c r="AB62" s="114" t="s">
        <v>348</v>
      </c>
      <c r="AC62" s="21">
        <v>43831</v>
      </c>
      <c r="AD62" s="21">
        <v>43921</v>
      </c>
      <c r="AE62" s="114" t="s">
        <v>317</v>
      </c>
      <c r="AF62" s="114" t="s">
        <v>318</v>
      </c>
      <c r="AG62" s="114" t="s">
        <v>100</v>
      </c>
      <c r="AH62" s="114" t="s">
        <v>100</v>
      </c>
      <c r="AI62" s="114"/>
      <c r="AJ62" s="114"/>
      <c r="AK62" s="114"/>
      <c r="AL62" s="114" t="s">
        <v>100</v>
      </c>
      <c r="AM62" s="114"/>
      <c r="AN62" s="114"/>
      <c r="AO62" s="114"/>
      <c r="AP62" s="114"/>
      <c r="AQ62" s="114"/>
      <c r="AR62" s="114" t="s">
        <v>100</v>
      </c>
      <c r="AS62" s="114"/>
      <c r="AT62" s="114"/>
      <c r="AU62" s="114"/>
      <c r="AV62" s="114"/>
      <c r="AW62" s="114"/>
      <c r="AX62" s="114"/>
      <c r="AY62" s="114"/>
      <c r="AZ62" s="114"/>
      <c r="BA62" s="25"/>
      <c r="BB62" s="25"/>
      <c r="BC62" s="114" t="s">
        <v>100</v>
      </c>
      <c r="BD62" s="25"/>
      <c r="BE62" s="25"/>
      <c r="BF62" s="25"/>
      <c r="BG62" s="25"/>
      <c r="BH62" s="25"/>
      <c r="BI62" s="25"/>
      <c r="BJ62" s="25"/>
      <c r="BK62" s="25"/>
      <c r="BL62" s="114" t="s">
        <v>100</v>
      </c>
      <c r="BM62" s="25"/>
      <c r="BN62" s="25"/>
      <c r="BO62" s="25"/>
      <c r="BP62" s="25"/>
      <c r="BQ62" s="25"/>
      <c r="BR62" s="25"/>
      <c r="BS62" s="25"/>
      <c r="BT62" s="25"/>
      <c r="BU62" s="25"/>
      <c r="BV62" s="114"/>
      <c r="BW62" s="27"/>
    </row>
    <row r="63" spans="1:75" s="28" customFormat="1" ht="48" hidden="1" customHeight="1" x14ac:dyDescent="0.25">
      <c r="A63" s="365"/>
      <c r="B63" s="304"/>
      <c r="C63" s="327"/>
      <c r="D63" s="337"/>
      <c r="E63" s="339"/>
      <c r="F63" s="310"/>
      <c r="G63" s="376"/>
      <c r="H63" s="314"/>
      <c r="I63" s="348"/>
      <c r="J63" s="333"/>
      <c r="K63" s="333"/>
      <c r="L63" s="333"/>
      <c r="M63" s="333"/>
      <c r="N63" s="333"/>
      <c r="O63" s="333"/>
      <c r="P63" s="333"/>
      <c r="Q63" s="333"/>
      <c r="R63" s="333"/>
      <c r="S63" s="143"/>
      <c r="T63" s="333"/>
      <c r="U63" s="333"/>
      <c r="V63" s="333"/>
      <c r="W63" s="333"/>
      <c r="X63" s="331"/>
      <c r="Y63" s="114" t="s">
        <v>349</v>
      </c>
      <c r="Z63" s="115">
        <v>0</v>
      </c>
      <c r="AA63" s="116">
        <v>0.5</v>
      </c>
      <c r="AB63" s="114" t="s">
        <v>350</v>
      </c>
      <c r="AC63" s="21">
        <v>43922</v>
      </c>
      <c r="AD63" s="21">
        <v>44104</v>
      </c>
      <c r="AE63" s="114" t="s">
        <v>317</v>
      </c>
      <c r="AF63" s="114" t="s">
        <v>351</v>
      </c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 t="s">
        <v>100</v>
      </c>
      <c r="AS63" s="114"/>
      <c r="AT63" s="114"/>
      <c r="AU63" s="114" t="s">
        <v>100</v>
      </c>
      <c r="AV63" s="114" t="s">
        <v>100</v>
      </c>
      <c r="AW63" s="114"/>
      <c r="AX63" s="114" t="s">
        <v>100</v>
      </c>
      <c r="AY63" s="114"/>
      <c r="AZ63" s="114"/>
      <c r="BA63" s="25"/>
      <c r="BB63" s="25"/>
      <c r="BC63" s="114" t="s">
        <v>100</v>
      </c>
      <c r="BD63" s="25"/>
      <c r="BE63" s="25"/>
      <c r="BF63" s="25"/>
      <c r="BG63" s="25"/>
      <c r="BH63" s="25"/>
      <c r="BI63" s="25"/>
      <c r="BJ63" s="25"/>
      <c r="BK63" s="25"/>
      <c r="BL63" s="114"/>
      <c r="BM63" s="25"/>
      <c r="BN63" s="25"/>
      <c r="BO63" s="25"/>
      <c r="BP63" s="25"/>
      <c r="BQ63" s="25"/>
      <c r="BR63" s="25"/>
      <c r="BS63" s="25"/>
      <c r="BT63" s="25"/>
      <c r="BU63" s="25"/>
      <c r="BV63" s="114"/>
      <c r="BW63" s="27"/>
    </row>
    <row r="64" spans="1:75" s="28" customFormat="1" ht="34.5" hidden="1" customHeight="1" x14ac:dyDescent="0.25">
      <c r="A64" s="365"/>
      <c r="B64" s="304"/>
      <c r="C64" s="327"/>
      <c r="D64" s="338"/>
      <c r="E64" s="339"/>
      <c r="F64" s="310"/>
      <c r="G64" s="376"/>
      <c r="H64" s="314"/>
      <c r="I64" s="348"/>
      <c r="J64" s="333"/>
      <c r="K64" s="333"/>
      <c r="L64" s="333"/>
      <c r="M64" s="333"/>
      <c r="N64" s="333"/>
      <c r="O64" s="333"/>
      <c r="P64" s="333"/>
      <c r="Q64" s="333"/>
      <c r="R64" s="333"/>
      <c r="S64" s="143"/>
      <c r="T64" s="333"/>
      <c r="U64" s="333"/>
      <c r="V64" s="333"/>
      <c r="W64" s="333"/>
      <c r="X64" s="331"/>
      <c r="Y64" s="114" t="s">
        <v>352</v>
      </c>
      <c r="Z64" s="115">
        <v>0</v>
      </c>
      <c r="AA64" s="116">
        <v>0.25</v>
      </c>
      <c r="AB64" s="114" t="s">
        <v>353</v>
      </c>
      <c r="AC64" s="21">
        <v>44105</v>
      </c>
      <c r="AD64" s="21">
        <v>44196</v>
      </c>
      <c r="AE64" s="114" t="s">
        <v>317</v>
      </c>
      <c r="AF64" s="114" t="s">
        <v>324</v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 t="s">
        <v>100</v>
      </c>
      <c r="AV64" s="114" t="s">
        <v>100</v>
      </c>
      <c r="AW64" s="114"/>
      <c r="AX64" s="114" t="s">
        <v>100</v>
      </c>
      <c r="AY64" s="114" t="s">
        <v>100</v>
      </c>
      <c r="AZ64" s="114"/>
      <c r="BA64" s="25"/>
      <c r="BB64" s="25"/>
      <c r="BC64" s="114" t="s">
        <v>100</v>
      </c>
      <c r="BD64" s="25"/>
      <c r="BE64" s="25"/>
      <c r="BF64" s="25"/>
      <c r="BG64" s="25"/>
      <c r="BH64" s="25"/>
      <c r="BI64" s="25"/>
      <c r="BJ64" s="25"/>
      <c r="BK64" s="25"/>
      <c r="BL64" s="114"/>
      <c r="BM64" s="25"/>
      <c r="BN64" s="25"/>
      <c r="BO64" s="25"/>
      <c r="BP64" s="25"/>
      <c r="BQ64" s="25"/>
      <c r="BR64" s="25"/>
      <c r="BS64" s="25"/>
      <c r="BT64" s="25"/>
      <c r="BU64" s="25"/>
      <c r="BV64" s="114"/>
      <c r="BW64" s="27"/>
    </row>
    <row r="65" spans="1:75" s="28" customFormat="1" ht="96" hidden="1" customHeight="1" x14ac:dyDescent="0.25">
      <c r="A65" s="365"/>
      <c r="B65" s="304"/>
      <c r="C65" s="360">
        <f>+D65*40%</f>
        <v>4.8000000000000001E-2</v>
      </c>
      <c r="D65" s="336">
        <v>0.12</v>
      </c>
      <c r="E65" s="339" t="s">
        <v>354</v>
      </c>
      <c r="F65" s="310"/>
      <c r="G65" s="376"/>
      <c r="H65" s="362" t="s">
        <v>132</v>
      </c>
      <c r="I65" s="347" t="s">
        <v>355</v>
      </c>
      <c r="J65" s="314" t="s">
        <v>503</v>
      </c>
      <c r="K65" s="314" t="s">
        <v>356</v>
      </c>
      <c r="L65" s="314" t="s">
        <v>357</v>
      </c>
      <c r="M65" s="314" t="s">
        <v>358</v>
      </c>
      <c r="N65" s="314" t="s">
        <v>359</v>
      </c>
      <c r="O65" s="314" t="s">
        <v>138</v>
      </c>
      <c r="P65" s="314">
        <v>220</v>
      </c>
      <c r="Q65" s="314">
        <v>150</v>
      </c>
      <c r="R65" s="314">
        <v>10</v>
      </c>
      <c r="S65" s="140"/>
      <c r="T65" s="314">
        <v>20</v>
      </c>
      <c r="U65" s="314">
        <v>70</v>
      </c>
      <c r="V65" s="314">
        <v>150</v>
      </c>
      <c r="W65" s="314">
        <v>150</v>
      </c>
      <c r="X65" s="315" t="s">
        <v>360</v>
      </c>
      <c r="Y65" s="114" t="s">
        <v>361</v>
      </c>
      <c r="Z65" s="115">
        <v>0</v>
      </c>
      <c r="AA65" s="116">
        <v>0.3</v>
      </c>
      <c r="AB65" s="114" t="s">
        <v>362</v>
      </c>
      <c r="AC65" s="21">
        <v>43850</v>
      </c>
      <c r="AD65" s="21">
        <v>44153</v>
      </c>
      <c r="AE65" s="114" t="s">
        <v>363</v>
      </c>
      <c r="AF65" s="114" t="s">
        <v>318</v>
      </c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114"/>
      <c r="BW65" s="27"/>
    </row>
    <row r="66" spans="1:75" s="28" customFormat="1" ht="42.75" hidden="1" customHeight="1" thickBot="1" x14ac:dyDescent="0.3">
      <c r="A66" s="365"/>
      <c r="B66" s="304"/>
      <c r="C66" s="360"/>
      <c r="D66" s="338"/>
      <c r="E66" s="339"/>
      <c r="F66" s="310"/>
      <c r="G66" s="376"/>
      <c r="H66" s="363"/>
      <c r="I66" s="347"/>
      <c r="J66" s="333"/>
      <c r="K66" s="333"/>
      <c r="L66" s="333"/>
      <c r="M66" s="333"/>
      <c r="N66" s="333"/>
      <c r="O66" s="333"/>
      <c r="P66" s="333"/>
      <c r="Q66" s="333"/>
      <c r="R66" s="333"/>
      <c r="S66" s="143"/>
      <c r="T66" s="333"/>
      <c r="U66" s="333"/>
      <c r="V66" s="333"/>
      <c r="W66" s="333"/>
      <c r="X66" s="331"/>
      <c r="Y66" s="114" t="s">
        <v>364</v>
      </c>
      <c r="Z66" s="115">
        <v>0</v>
      </c>
      <c r="AA66" s="116" t="s">
        <v>366</v>
      </c>
      <c r="AB66" s="114" t="s">
        <v>367</v>
      </c>
      <c r="AC66" s="21">
        <v>43833</v>
      </c>
      <c r="AD66" s="21">
        <v>44169</v>
      </c>
      <c r="AE66" s="114" t="s">
        <v>363</v>
      </c>
      <c r="AF66" s="114" t="s">
        <v>351</v>
      </c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114"/>
      <c r="BW66" s="27"/>
    </row>
    <row r="67" spans="1:75" s="28" customFormat="1" ht="42.75" hidden="1" customHeight="1" x14ac:dyDescent="0.25">
      <c r="A67" s="365" t="s">
        <v>479</v>
      </c>
      <c r="B67" s="304"/>
      <c r="C67" s="355">
        <f>+D67*40%</f>
        <v>4.0000000000000008E-2</v>
      </c>
      <c r="D67" s="336">
        <v>0.1</v>
      </c>
      <c r="E67" s="339" t="s">
        <v>368</v>
      </c>
      <c r="F67" s="310"/>
      <c r="G67" s="376"/>
      <c r="H67" s="359" t="s">
        <v>242</v>
      </c>
      <c r="I67" s="314" t="s">
        <v>369</v>
      </c>
      <c r="J67" s="314" t="s">
        <v>496</v>
      </c>
      <c r="K67" s="314" t="s">
        <v>292</v>
      </c>
      <c r="L67" s="314" t="s">
        <v>371</v>
      </c>
      <c r="M67" s="314" t="s">
        <v>507</v>
      </c>
      <c r="N67" s="314" t="s">
        <v>507</v>
      </c>
      <c r="O67" s="314" t="s">
        <v>138</v>
      </c>
      <c r="P67" s="314">
        <v>0</v>
      </c>
      <c r="Q67" s="314">
        <v>1</v>
      </c>
      <c r="R67" s="314">
        <v>0</v>
      </c>
      <c r="S67" s="140"/>
      <c r="T67" s="314">
        <v>0</v>
      </c>
      <c r="U67" s="314">
        <v>0</v>
      </c>
      <c r="V67" s="314">
        <v>1</v>
      </c>
      <c r="W67" s="314">
        <v>1</v>
      </c>
      <c r="X67" s="315">
        <v>41600000</v>
      </c>
      <c r="Y67" s="114" t="s">
        <v>374</v>
      </c>
      <c r="Z67" s="115">
        <v>0</v>
      </c>
      <c r="AA67" s="116">
        <v>0.4</v>
      </c>
      <c r="AB67" s="114" t="s">
        <v>375</v>
      </c>
      <c r="AC67" s="21">
        <v>43877</v>
      </c>
      <c r="AD67" s="21">
        <v>44074</v>
      </c>
      <c r="AE67" s="114" t="s">
        <v>376</v>
      </c>
      <c r="AF67" s="114" t="s">
        <v>377</v>
      </c>
      <c r="AG67" s="114"/>
      <c r="AH67" s="114"/>
      <c r="AI67" s="114"/>
      <c r="AJ67" s="114"/>
      <c r="AK67" s="114"/>
      <c r="AL67" s="114"/>
      <c r="AM67" s="26" t="s">
        <v>100</v>
      </c>
      <c r="AN67" s="26" t="s">
        <v>100</v>
      </c>
      <c r="AO67" s="26" t="s">
        <v>100</v>
      </c>
      <c r="AP67" s="114"/>
      <c r="AQ67" s="114"/>
      <c r="AR67" s="114"/>
      <c r="AS67" s="114"/>
      <c r="AT67" s="114"/>
      <c r="AU67" s="26" t="s">
        <v>100</v>
      </c>
      <c r="AV67" s="26"/>
      <c r="AW67" s="114"/>
      <c r="AX67" s="26" t="s">
        <v>100</v>
      </c>
      <c r="AY67" s="114" t="s">
        <v>100</v>
      </c>
      <c r="AZ67" s="114"/>
      <c r="BA67" s="26" t="s">
        <v>100</v>
      </c>
      <c r="BB67" s="26" t="s">
        <v>100</v>
      </c>
      <c r="BC67" s="26" t="s">
        <v>100</v>
      </c>
      <c r="BD67" s="26"/>
      <c r="BE67" s="26"/>
      <c r="BF67" s="26"/>
      <c r="BG67" s="26"/>
      <c r="BH67" s="26" t="s">
        <v>100</v>
      </c>
      <c r="BI67" s="26"/>
      <c r="BJ67" s="26"/>
      <c r="BK67" s="26"/>
      <c r="BL67" s="26" t="s">
        <v>100</v>
      </c>
      <c r="BM67" s="26"/>
      <c r="BN67" s="26"/>
      <c r="BO67" s="26"/>
      <c r="BP67" s="26"/>
      <c r="BQ67" s="26"/>
      <c r="BR67" s="26"/>
      <c r="BS67" s="26" t="s">
        <v>100</v>
      </c>
      <c r="BT67" s="26" t="s">
        <v>100</v>
      </c>
      <c r="BU67" s="26" t="s">
        <v>100</v>
      </c>
      <c r="BV67" s="114"/>
      <c r="BW67" s="27"/>
    </row>
    <row r="68" spans="1:75" s="28" customFormat="1" ht="9.75" hidden="1" customHeight="1" x14ac:dyDescent="0.25">
      <c r="A68" s="365"/>
      <c r="B68" s="304"/>
      <c r="C68" s="356"/>
      <c r="D68" s="337"/>
      <c r="E68" s="339"/>
      <c r="F68" s="310"/>
      <c r="G68" s="376"/>
      <c r="H68" s="314"/>
      <c r="I68" s="314"/>
      <c r="J68" s="314"/>
      <c r="K68" s="314"/>
      <c r="L68" s="314"/>
      <c r="M68" s="314"/>
      <c r="N68" s="314"/>
      <c r="O68" s="314"/>
      <c r="P68" s="314"/>
      <c r="Q68" s="314"/>
      <c r="R68" s="314"/>
      <c r="S68" s="140"/>
      <c r="T68" s="314"/>
      <c r="U68" s="314"/>
      <c r="V68" s="314"/>
      <c r="W68" s="314"/>
      <c r="X68" s="315"/>
      <c r="Y68" s="114" t="s">
        <v>378</v>
      </c>
      <c r="Z68" s="115">
        <v>0</v>
      </c>
      <c r="AA68" s="117">
        <v>0.15</v>
      </c>
      <c r="AB68" s="114" t="s">
        <v>379</v>
      </c>
      <c r="AC68" s="21">
        <v>43922</v>
      </c>
      <c r="AD68" s="21">
        <v>44104</v>
      </c>
      <c r="AE68" s="114" t="s">
        <v>376</v>
      </c>
      <c r="AF68" s="114" t="s">
        <v>380</v>
      </c>
      <c r="AG68" s="26" t="s">
        <v>100</v>
      </c>
      <c r="AH68" s="114"/>
      <c r="AI68" s="114"/>
      <c r="AJ68" s="114"/>
      <c r="AK68" s="114"/>
      <c r="AL68" s="114"/>
      <c r="AM68" s="26" t="s">
        <v>100</v>
      </c>
      <c r="AN68" s="26" t="s">
        <v>100</v>
      </c>
      <c r="AO68" s="26" t="s">
        <v>100</v>
      </c>
      <c r="AP68" s="114"/>
      <c r="AQ68" s="114"/>
      <c r="AR68" s="114"/>
      <c r="AS68" s="114"/>
      <c r="AT68" s="114"/>
      <c r="AU68" s="26" t="s">
        <v>100</v>
      </c>
      <c r="AV68" s="26"/>
      <c r="AW68" s="114"/>
      <c r="AX68" s="26" t="s">
        <v>100</v>
      </c>
      <c r="AY68" s="114"/>
      <c r="AZ68" s="114"/>
      <c r="BA68" s="26" t="s">
        <v>100</v>
      </c>
      <c r="BB68" s="26" t="s">
        <v>100</v>
      </c>
      <c r="BC68" s="26" t="s">
        <v>100</v>
      </c>
      <c r="BD68" s="26"/>
      <c r="BE68" s="25"/>
      <c r="BF68" s="25"/>
      <c r="BG68" s="25"/>
      <c r="BH68" s="25"/>
      <c r="BI68" s="25"/>
      <c r="BJ68" s="25"/>
      <c r="BK68" s="25"/>
      <c r="BL68" s="26" t="s">
        <v>100</v>
      </c>
      <c r="BM68" s="25"/>
      <c r="BN68" s="25"/>
      <c r="BO68" s="25"/>
      <c r="BP68" s="25"/>
      <c r="BQ68" s="25"/>
      <c r="BR68" s="25"/>
      <c r="BS68" s="26" t="s">
        <v>100</v>
      </c>
      <c r="BT68" s="26"/>
      <c r="BU68" s="26"/>
      <c r="BV68" s="114"/>
      <c r="BW68" s="27"/>
    </row>
    <row r="69" spans="1:75" s="28" customFormat="1" ht="22.5" hidden="1" customHeight="1" x14ac:dyDescent="0.25">
      <c r="A69" s="365"/>
      <c r="B69" s="304"/>
      <c r="C69" s="356"/>
      <c r="D69" s="337"/>
      <c r="E69" s="339"/>
      <c r="F69" s="310"/>
      <c r="G69" s="376"/>
      <c r="H69" s="314"/>
      <c r="I69" s="314"/>
      <c r="J69" s="314"/>
      <c r="K69" s="314"/>
      <c r="L69" s="314"/>
      <c r="M69" s="314"/>
      <c r="N69" s="314"/>
      <c r="O69" s="314"/>
      <c r="P69" s="314"/>
      <c r="Q69" s="314"/>
      <c r="R69" s="314"/>
      <c r="S69" s="140"/>
      <c r="T69" s="314"/>
      <c r="U69" s="314"/>
      <c r="V69" s="314"/>
      <c r="W69" s="314"/>
      <c r="X69" s="315"/>
      <c r="Y69" s="114" t="s">
        <v>381</v>
      </c>
      <c r="Z69" s="115">
        <v>0</v>
      </c>
      <c r="AA69" s="117">
        <v>0.15</v>
      </c>
      <c r="AB69" s="114" t="s">
        <v>382</v>
      </c>
      <c r="AC69" s="21">
        <v>44013</v>
      </c>
      <c r="AD69" s="21">
        <v>44135</v>
      </c>
      <c r="AE69" s="114" t="s">
        <v>383</v>
      </c>
      <c r="AF69" s="114" t="s">
        <v>384</v>
      </c>
      <c r="AG69" s="114"/>
      <c r="AH69" s="114"/>
      <c r="AI69" s="114"/>
      <c r="AJ69" s="114"/>
      <c r="AK69" s="114"/>
      <c r="AL69" s="114"/>
      <c r="AM69" s="26" t="s">
        <v>100</v>
      </c>
      <c r="AN69" s="26" t="s">
        <v>100</v>
      </c>
      <c r="AO69" s="26" t="s">
        <v>100</v>
      </c>
      <c r="AP69" s="114"/>
      <c r="AQ69" s="114"/>
      <c r="AR69" s="114"/>
      <c r="AS69" s="114"/>
      <c r="AT69" s="114"/>
      <c r="AU69" s="26" t="s">
        <v>100</v>
      </c>
      <c r="AV69" s="26" t="s">
        <v>100</v>
      </c>
      <c r="AW69" s="114"/>
      <c r="AX69" s="26" t="s">
        <v>100</v>
      </c>
      <c r="AY69" s="114"/>
      <c r="AZ69" s="114" t="s">
        <v>100</v>
      </c>
      <c r="BA69" s="26" t="s">
        <v>100</v>
      </c>
      <c r="BB69" s="26" t="s">
        <v>100</v>
      </c>
      <c r="BC69" s="26" t="s">
        <v>100</v>
      </c>
      <c r="BD69" s="26"/>
      <c r="BE69" s="25"/>
      <c r="BF69" s="25"/>
      <c r="BG69" s="25"/>
      <c r="BH69" s="26" t="s">
        <v>100</v>
      </c>
      <c r="BI69" s="25"/>
      <c r="BJ69" s="25"/>
      <c r="BK69" s="25"/>
      <c r="BL69" s="26" t="s">
        <v>100</v>
      </c>
      <c r="BM69" s="25"/>
      <c r="BN69" s="25"/>
      <c r="BO69" s="25"/>
      <c r="BP69" s="25"/>
      <c r="BQ69" s="25"/>
      <c r="BR69" s="25"/>
      <c r="BS69" s="26" t="s">
        <v>100</v>
      </c>
      <c r="BT69" s="26" t="s">
        <v>100</v>
      </c>
      <c r="BU69" s="26" t="s">
        <v>100</v>
      </c>
      <c r="BV69" s="114"/>
      <c r="BW69" s="27"/>
    </row>
    <row r="70" spans="1:75" s="28" customFormat="1" ht="30" hidden="1" customHeight="1" x14ac:dyDescent="0.25">
      <c r="A70" s="365"/>
      <c r="B70" s="304"/>
      <c r="C70" s="357"/>
      <c r="D70" s="338"/>
      <c r="E70" s="339"/>
      <c r="F70" s="310"/>
      <c r="G70" s="376"/>
      <c r="H70" s="314"/>
      <c r="I70" s="314"/>
      <c r="J70" s="314"/>
      <c r="K70" s="314"/>
      <c r="L70" s="314"/>
      <c r="M70" s="314"/>
      <c r="N70" s="314"/>
      <c r="O70" s="314"/>
      <c r="P70" s="314"/>
      <c r="Q70" s="314"/>
      <c r="R70" s="314"/>
      <c r="S70" s="140"/>
      <c r="T70" s="314"/>
      <c r="U70" s="314"/>
      <c r="V70" s="314"/>
      <c r="W70" s="314"/>
      <c r="X70" s="315"/>
      <c r="Y70" s="114" t="s">
        <v>508</v>
      </c>
      <c r="Z70" s="115">
        <v>0</v>
      </c>
      <c r="AA70" s="117">
        <v>0.3</v>
      </c>
      <c r="AB70" s="114" t="s">
        <v>386</v>
      </c>
      <c r="AC70" s="21">
        <v>44136</v>
      </c>
      <c r="AD70" s="21">
        <v>44183</v>
      </c>
      <c r="AE70" s="114" t="s">
        <v>376</v>
      </c>
      <c r="AF70" s="114" t="s">
        <v>387</v>
      </c>
      <c r="AG70" s="114"/>
      <c r="AH70" s="114"/>
      <c r="AI70" s="114"/>
      <c r="AJ70" s="114"/>
      <c r="AK70" s="114"/>
      <c r="AL70" s="114"/>
      <c r="AM70" s="114"/>
      <c r="AN70" s="26" t="s">
        <v>100</v>
      </c>
      <c r="AO70" s="26" t="s">
        <v>100</v>
      </c>
      <c r="AP70" s="114"/>
      <c r="AQ70" s="114"/>
      <c r="AR70" s="114"/>
      <c r="AS70" s="114"/>
      <c r="AT70" s="114"/>
      <c r="AU70" s="26"/>
      <c r="AV70" s="26"/>
      <c r="AW70" s="114"/>
      <c r="AX70" s="114"/>
      <c r="AY70" s="114" t="s">
        <v>100</v>
      </c>
      <c r="AZ70" s="114"/>
      <c r="BA70" s="26" t="s">
        <v>100</v>
      </c>
      <c r="BB70" s="26" t="s">
        <v>100</v>
      </c>
      <c r="BC70" s="26" t="s">
        <v>100</v>
      </c>
      <c r="BD70" s="26"/>
      <c r="BE70" s="25"/>
      <c r="BF70" s="25"/>
      <c r="BG70" s="25"/>
      <c r="BH70" s="25"/>
      <c r="BI70" s="25"/>
      <c r="BJ70" s="25"/>
      <c r="BK70" s="25"/>
      <c r="BL70" s="26"/>
      <c r="BM70" s="25"/>
      <c r="BN70" s="25"/>
      <c r="BO70" s="26" t="s">
        <v>100</v>
      </c>
      <c r="BP70" s="25"/>
      <c r="BQ70" s="25"/>
      <c r="BR70" s="25"/>
      <c r="BS70" s="26" t="s">
        <v>100</v>
      </c>
      <c r="BT70" s="26"/>
      <c r="BU70" s="26"/>
      <c r="BV70" s="114"/>
      <c r="BW70" s="27"/>
    </row>
    <row r="71" spans="1:75" s="28" customFormat="1" ht="51" hidden="1" customHeight="1" x14ac:dyDescent="0.25">
      <c r="A71" s="365"/>
      <c r="B71" s="304"/>
      <c r="C71" s="355">
        <f>+D71*40%</f>
        <v>2.8000000000000004E-2</v>
      </c>
      <c r="D71" s="336">
        <v>7.0000000000000007E-2</v>
      </c>
      <c r="E71" s="339" t="s">
        <v>388</v>
      </c>
      <c r="F71" s="310"/>
      <c r="G71" s="376"/>
      <c r="H71" s="314" t="s">
        <v>242</v>
      </c>
      <c r="I71" s="314" t="s">
        <v>389</v>
      </c>
      <c r="J71" s="314" t="s">
        <v>496</v>
      </c>
      <c r="K71" s="314" t="s">
        <v>292</v>
      </c>
      <c r="L71" s="314" t="s">
        <v>391</v>
      </c>
      <c r="M71" s="314" t="s">
        <v>392</v>
      </c>
      <c r="N71" s="314" t="s">
        <v>393</v>
      </c>
      <c r="O71" s="314" t="s">
        <v>116</v>
      </c>
      <c r="P71" s="350">
        <v>0.2354</v>
      </c>
      <c r="Q71" s="350">
        <v>0.2732</v>
      </c>
      <c r="R71" s="350">
        <v>6.83E-2</v>
      </c>
      <c r="S71" s="145"/>
      <c r="T71" s="350">
        <v>0.1366</v>
      </c>
      <c r="U71" s="350">
        <v>0.2049</v>
      </c>
      <c r="V71" s="350">
        <v>0.2732</v>
      </c>
      <c r="W71" s="350">
        <v>0.2732</v>
      </c>
      <c r="X71" s="315">
        <v>200000000</v>
      </c>
      <c r="Y71" s="114" t="s">
        <v>394</v>
      </c>
      <c r="Z71" s="115">
        <v>0</v>
      </c>
      <c r="AA71" s="116">
        <v>0.1</v>
      </c>
      <c r="AB71" s="114" t="s">
        <v>395</v>
      </c>
      <c r="AC71" s="21">
        <v>43831</v>
      </c>
      <c r="AD71" s="21">
        <v>43861</v>
      </c>
      <c r="AE71" s="114" t="s">
        <v>396</v>
      </c>
      <c r="AF71" s="114" t="s">
        <v>397</v>
      </c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114"/>
      <c r="BM71" s="25"/>
      <c r="BN71" s="25"/>
      <c r="BO71" s="25"/>
      <c r="BP71" s="25"/>
      <c r="BQ71" s="25"/>
      <c r="BR71" s="25"/>
      <c r="BS71" s="25"/>
      <c r="BT71" s="25"/>
      <c r="BU71" s="25"/>
      <c r="BV71" s="114"/>
      <c r="BW71" s="27"/>
    </row>
    <row r="72" spans="1:75" s="28" customFormat="1" ht="15.75" hidden="1" customHeight="1" x14ac:dyDescent="0.25">
      <c r="A72" s="365"/>
      <c r="B72" s="304"/>
      <c r="C72" s="356"/>
      <c r="D72" s="337"/>
      <c r="E72" s="339"/>
      <c r="F72" s="310"/>
      <c r="G72" s="376"/>
      <c r="H72" s="314"/>
      <c r="I72" s="314"/>
      <c r="J72" s="314"/>
      <c r="K72" s="314"/>
      <c r="L72" s="314"/>
      <c r="M72" s="314"/>
      <c r="N72" s="314"/>
      <c r="O72" s="314"/>
      <c r="P72" s="350"/>
      <c r="Q72" s="350"/>
      <c r="R72" s="350"/>
      <c r="S72" s="145"/>
      <c r="T72" s="350"/>
      <c r="U72" s="350"/>
      <c r="V72" s="350"/>
      <c r="W72" s="350"/>
      <c r="X72" s="315"/>
      <c r="Y72" s="114" t="s">
        <v>398</v>
      </c>
      <c r="Z72" s="115">
        <v>0</v>
      </c>
      <c r="AA72" s="116">
        <v>0.6</v>
      </c>
      <c r="AB72" s="114" t="s">
        <v>399</v>
      </c>
      <c r="AC72" s="21">
        <v>43862</v>
      </c>
      <c r="AD72" s="21">
        <v>44196</v>
      </c>
      <c r="AE72" s="114" t="s">
        <v>396</v>
      </c>
      <c r="AF72" s="114" t="s">
        <v>397</v>
      </c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114"/>
      <c r="BM72" s="25"/>
      <c r="BN72" s="25"/>
      <c r="BO72" s="25"/>
      <c r="BP72" s="25"/>
      <c r="BQ72" s="25"/>
      <c r="BR72" s="25"/>
      <c r="BS72" s="25"/>
      <c r="BT72" s="25"/>
      <c r="BU72" s="25"/>
      <c r="BV72" s="114"/>
      <c r="BW72" s="27"/>
    </row>
    <row r="73" spans="1:75" s="28" customFormat="1" ht="28.5" hidden="1" customHeight="1" x14ac:dyDescent="0.25">
      <c r="A73" s="365"/>
      <c r="B73" s="304"/>
      <c r="C73" s="356"/>
      <c r="D73" s="337"/>
      <c r="E73" s="339"/>
      <c r="F73" s="310"/>
      <c r="G73" s="376"/>
      <c r="H73" s="314"/>
      <c r="I73" s="314"/>
      <c r="J73" s="314"/>
      <c r="K73" s="314"/>
      <c r="L73" s="314"/>
      <c r="M73" s="314"/>
      <c r="N73" s="314"/>
      <c r="O73" s="314"/>
      <c r="P73" s="350"/>
      <c r="Q73" s="350"/>
      <c r="R73" s="350"/>
      <c r="S73" s="145"/>
      <c r="T73" s="350"/>
      <c r="U73" s="350"/>
      <c r="V73" s="350"/>
      <c r="W73" s="350"/>
      <c r="X73" s="315"/>
      <c r="Y73" s="114" t="s">
        <v>400</v>
      </c>
      <c r="Z73" s="115">
        <v>0</v>
      </c>
      <c r="AA73" s="116">
        <v>0.2</v>
      </c>
      <c r="AB73" s="114" t="s">
        <v>401</v>
      </c>
      <c r="AC73" s="21">
        <v>43831</v>
      </c>
      <c r="AD73" s="21">
        <v>44196</v>
      </c>
      <c r="AE73" s="114" t="s">
        <v>402</v>
      </c>
      <c r="AF73" s="114" t="s">
        <v>403</v>
      </c>
      <c r="AG73" s="114" t="s">
        <v>100</v>
      </c>
      <c r="AH73" s="114"/>
      <c r="AI73" s="114"/>
      <c r="AJ73" s="114" t="s">
        <v>100</v>
      </c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114"/>
      <c r="BM73" s="25" t="s">
        <v>100</v>
      </c>
      <c r="BN73" s="25"/>
      <c r="BO73" s="25"/>
      <c r="BP73" s="25"/>
      <c r="BQ73" s="25" t="s">
        <v>100</v>
      </c>
      <c r="BR73" s="25"/>
      <c r="BS73" s="25"/>
      <c r="BT73" s="25"/>
      <c r="BU73" s="25"/>
      <c r="BV73" s="114"/>
      <c r="BW73" s="27"/>
    </row>
    <row r="74" spans="1:75" s="28" customFormat="1" ht="31.5" hidden="1" customHeight="1" x14ac:dyDescent="0.25">
      <c r="A74" s="365"/>
      <c r="B74" s="304"/>
      <c r="C74" s="357"/>
      <c r="D74" s="338"/>
      <c r="E74" s="339"/>
      <c r="F74" s="310"/>
      <c r="G74" s="376"/>
      <c r="H74" s="314"/>
      <c r="I74" s="314"/>
      <c r="J74" s="314"/>
      <c r="K74" s="314"/>
      <c r="L74" s="314"/>
      <c r="M74" s="314"/>
      <c r="N74" s="314"/>
      <c r="O74" s="314"/>
      <c r="P74" s="350"/>
      <c r="Q74" s="350"/>
      <c r="R74" s="350"/>
      <c r="S74" s="145"/>
      <c r="T74" s="350"/>
      <c r="U74" s="350"/>
      <c r="V74" s="350"/>
      <c r="W74" s="350"/>
      <c r="X74" s="315"/>
      <c r="Y74" s="114" t="s">
        <v>404</v>
      </c>
      <c r="Z74" s="115">
        <v>0</v>
      </c>
      <c r="AA74" s="116">
        <v>0.1</v>
      </c>
      <c r="AB74" s="114" t="s">
        <v>405</v>
      </c>
      <c r="AC74" s="21">
        <v>44166</v>
      </c>
      <c r="AD74" s="21">
        <v>44196</v>
      </c>
      <c r="AE74" s="114" t="s">
        <v>396</v>
      </c>
      <c r="AF74" s="114" t="s">
        <v>397</v>
      </c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114"/>
      <c r="BM74" s="25"/>
      <c r="BN74" s="25"/>
      <c r="BO74" s="25"/>
      <c r="BP74" s="25"/>
      <c r="BQ74" s="25"/>
      <c r="BR74" s="25"/>
      <c r="BS74" s="25"/>
      <c r="BT74" s="25"/>
      <c r="BU74" s="25"/>
      <c r="BV74" s="114"/>
      <c r="BW74" s="27"/>
    </row>
    <row r="75" spans="1:75" s="28" customFormat="1" ht="31.5" hidden="1" customHeight="1" x14ac:dyDescent="0.25">
      <c r="A75" s="365"/>
      <c r="B75" s="304"/>
      <c r="C75" s="360">
        <f>+D75*40%</f>
        <v>4.0000000000000008E-2</v>
      </c>
      <c r="D75" s="336">
        <v>0.1</v>
      </c>
      <c r="E75" s="339" t="s">
        <v>406</v>
      </c>
      <c r="F75" s="310"/>
      <c r="G75" s="376"/>
      <c r="H75" s="314" t="s">
        <v>242</v>
      </c>
      <c r="I75" s="314" t="s">
        <v>407</v>
      </c>
      <c r="J75" s="314" t="s">
        <v>500</v>
      </c>
      <c r="K75" s="314" t="s">
        <v>292</v>
      </c>
      <c r="L75" s="314" t="s">
        <v>371</v>
      </c>
      <c r="M75" s="314" t="s">
        <v>409</v>
      </c>
      <c r="N75" s="314" t="s">
        <v>410</v>
      </c>
      <c r="O75" s="314" t="s">
        <v>116</v>
      </c>
      <c r="P75" s="314">
        <v>0</v>
      </c>
      <c r="Q75" s="321">
        <v>1</v>
      </c>
      <c r="R75" s="322">
        <v>0.1</v>
      </c>
      <c r="S75" s="142"/>
      <c r="T75" s="322">
        <v>0.4</v>
      </c>
      <c r="U75" s="322">
        <v>0.8</v>
      </c>
      <c r="V75" s="322">
        <v>1</v>
      </c>
      <c r="W75" s="321">
        <v>1</v>
      </c>
      <c r="X75" s="315"/>
      <c r="Y75" s="114" t="s">
        <v>411</v>
      </c>
      <c r="Z75" s="115">
        <v>0</v>
      </c>
      <c r="AA75" s="116">
        <v>0.2</v>
      </c>
      <c r="AB75" s="114" t="s">
        <v>412</v>
      </c>
      <c r="AC75" s="21">
        <v>43858</v>
      </c>
      <c r="AD75" s="21">
        <v>44196</v>
      </c>
      <c r="AE75" s="314" t="s">
        <v>413</v>
      </c>
      <c r="AF75" s="114" t="s">
        <v>414</v>
      </c>
      <c r="AG75" s="314" t="s">
        <v>143</v>
      </c>
      <c r="AH75" s="314"/>
      <c r="AI75" s="314"/>
      <c r="AJ75" s="314" t="s">
        <v>143</v>
      </c>
      <c r="AK75" s="314"/>
      <c r="AL75" s="314" t="s">
        <v>143</v>
      </c>
      <c r="AM75" s="314" t="s">
        <v>143</v>
      </c>
      <c r="AN75" s="314" t="s">
        <v>143</v>
      </c>
      <c r="AO75" s="314" t="s">
        <v>143</v>
      </c>
      <c r="AP75" s="314"/>
      <c r="AQ75" s="314" t="s">
        <v>143</v>
      </c>
      <c r="AR75" s="314" t="s">
        <v>143</v>
      </c>
      <c r="AS75" s="314" t="s">
        <v>143</v>
      </c>
      <c r="AT75" s="314"/>
      <c r="AU75" s="314" t="s">
        <v>143</v>
      </c>
      <c r="AV75" s="314" t="s">
        <v>143</v>
      </c>
      <c r="AW75" s="314"/>
      <c r="AX75" s="314" t="s">
        <v>143</v>
      </c>
      <c r="AY75" s="314" t="s">
        <v>143</v>
      </c>
      <c r="AZ75" s="314" t="s">
        <v>143</v>
      </c>
      <c r="BA75" s="314" t="s">
        <v>143</v>
      </c>
      <c r="BB75" s="314" t="s">
        <v>143</v>
      </c>
      <c r="BC75" s="314" t="s">
        <v>143</v>
      </c>
      <c r="BD75" s="314"/>
      <c r="BE75" s="314"/>
      <c r="BF75" s="314" t="s">
        <v>143</v>
      </c>
      <c r="BG75" s="314" t="s">
        <v>143</v>
      </c>
      <c r="BH75" s="314" t="s">
        <v>143</v>
      </c>
      <c r="BI75" s="314" t="s">
        <v>143</v>
      </c>
      <c r="BJ75" s="314"/>
      <c r="BK75" s="314"/>
      <c r="BL75" s="314"/>
      <c r="BM75" s="314" t="s">
        <v>143</v>
      </c>
      <c r="BN75" s="314" t="s">
        <v>143</v>
      </c>
      <c r="BO75" s="314" t="s">
        <v>143</v>
      </c>
      <c r="BP75" s="314" t="s">
        <v>143</v>
      </c>
      <c r="BQ75" s="314" t="s">
        <v>143</v>
      </c>
      <c r="BR75" s="314" t="s">
        <v>143</v>
      </c>
      <c r="BS75" s="314"/>
      <c r="BT75" s="314"/>
      <c r="BU75" s="314" t="s">
        <v>143</v>
      </c>
      <c r="BV75" s="114"/>
      <c r="BW75" s="27"/>
    </row>
    <row r="76" spans="1:75" s="28" customFormat="1" ht="12.75" hidden="1" customHeight="1" x14ac:dyDescent="0.25">
      <c r="A76" s="365"/>
      <c r="B76" s="304"/>
      <c r="C76" s="360"/>
      <c r="D76" s="337"/>
      <c r="E76" s="339"/>
      <c r="F76" s="310"/>
      <c r="G76" s="376"/>
      <c r="H76" s="314"/>
      <c r="I76" s="314"/>
      <c r="J76" s="314"/>
      <c r="K76" s="314"/>
      <c r="L76" s="314"/>
      <c r="M76" s="314"/>
      <c r="N76" s="314"/>
      <c r="O76" s="314"/>
      <c r="P76" s="314"/>
      <c r="Q76" s="321"/>
      <c r="R76" s="322"/>
      <c r="S76" s="142"/>
      <c r="T76" s="322"/>
      <c r="U76" s="322"/>
      <c r="V76" s="322"/>
      <c r="W76" s="321"/>
      <c r="X76" s="315"/>
      <c r="Y76" s="114" t="s">
        <v>415</v>
      </c>
      <c r="Z76" s="115">
        <v>0</v>
      </c>
      <c r="AA76" s="116">
        <v>0.2</v>
      </c>
      <c r="AB76" s="114" t="s">
        <v>416</v>
      </c>
      <c r="AC76" s="21">
        <v>43862</v>
      </c>
      <c r="AD76" s="21">
        <v>44196</v>
      </c>
      <c r="AE76" s="314"/>
      <c r="AF76" s="114" t="s">
        <v>417</v>
      </c>
      <c r="AG76" s="314"/>
      <c r="AH76" s="314"/>
      <c r="AI76" s="314"/>
      <c r="AJ76" s="314"/>
      <c r="AK76" s="314"/>
      <c r="AL76" s="314"/>
      <c r="AM76" s="314"/>
      <c r="AN76" s="314"/>
      <c r="AO76" s="314"/>
      <c r="AP76" s="314"/>
      <c r="AQ76" s="314"/>
      <c r="AR76" s="314"/>
      <c r="AS76" s="314"/>
      <c r="AT76" s="314"/>
      <c r="AU76" s="314"/>
      <c r="AV76" s="314"/>
      <c r="AW76" s="314"/>
      <c r="AX76" s="314"/>
      <c r="AY76" s="314"/>
      <c r="AZ76" s="314"/>
      <c r="BA76" s="314"/>
      <c r="BB76" s="314"/>
      <c r="BC76" s="314"/>
      <c r="BD76" s="314"/>
      <c r="BE76" s="314"/>
      <c r="BF76" s="314"/>
      <c r="BG76" s="314"/>
      <c r="BH76" s="314"/>
      <c r="BI76" s="314"/>
      <c r="BJ76" s="314"/>
      <c r="BK76" s="314"/>
      <c r="BL76" s="314"/>
      <c r="BM76" s="314"/>
      <c r="BN76" s="314"/>
      <c r="BO76" s="314"/>
      <c r="BP76" s="314"/>
      <c r="BQ76" s="314"/>
      <c r="BR76" s="314"/>
      <c r="BS76" s="314"/>
      <c r="BT76" s="314"/>
      <c r="BU76" s="314"/>
      <c r="BV76" s="114"/>
      <c r="BW76" s="27"/>
    </row>
    <row r="77" spans="1:75" s="28" customFormat="1" ht="17.25" hidden="1" customHeight="1" x14ac:dyDescent="0.25">
      <c r="A77" s="365"/>
      <c r="B77" s="304"/>
      <c r="C77" s="360"/>
      <c r="D77" s="337"/>
      <c r="E77" s="339"/>
      <c r="F77" s="310"/>
      <c r="G77" s="376"/>
      <c r="H77" s="314"/>
      <c r="I77" s="314"/>
      <c r="J77" s="314"/>
      <c r="K77" s="314"/>
      <c r="L77" s="314"/>
      <c r="M77" s="314"/>
      <c r="N77" s="314"/>
      <c r="O77" s="314"/>
      <c r="P77" s="314"/>
      <c r="Q77" s="321"/>
      <c r="R77" s="322"/>
      <c r="S77" s="142"/>
      <c r="T77" s="322"/>
      <c r="U77" s="322"/>
      <c r="V77" s="322"/>
      <c r="W77" s="321"/>
      <c r="X77" s="315"/>
      <c r="Y77" s="114" t="s">
        <v>418</v>
      </c>
      <c r="Z77" s="115">
        <v>0</v>
      </c>
      <c r="AA77" s="116">
        <v>0.3</v>
      </c>
      <c r="AB77" s="114" t="s">
        <v>419</v>
      </c>
      <c r="AC77" s="21">
        <v>43831</v>
      </c>
      <c r="AD77" s="21">
        <v>44196</v>
      </c>
      <c r="AE77" s="314"/>
      <c r="AF77" s="114" t="s">
        <v>420</v>
      </c>
      <c r="AG77" s="314"/>
      <c r="AH77" s="314"/>
      <c r="AI77" s="314"/>
      <c r="AJ77" s="314"/>
      <c r="AK77" s="314"/>
      <c r="AL77" s="314"/>
      <c r="AM77" s="314"/>
      <c r="AN77" s="314"/>
      <c r="AO77" s="314"/>
      <c r="AP77" s="314"/>
      <c r="AQ77" s="314"/>
      <c r="AR77" s="314"/>
      <c r="AS77" s="314"/>
      <c r="AT77" s="314"/>
      <c r="AU77" s="314"/>
      <c r="AV77" s="314"/>
      <c r="AW77" s="314"/>
      <c r="AX77" s="314"/>
      <c r="AY77" s="314"/>
      <c r="AZ77" s="314"/>
      <c r="BA77" s="314"/>
      <c r="BB77" s="314"/>
      <c r="BC77" s="314"/>
      <c r="BD77" s="314"/>
      <c r="BE77" s="314"/>
      <c r="BF77" s="314"/>
      <c r="BG77" s="314"/>
      <c r="BH77" s="314"/>
      <c r="BI77" s="314"/>
      <c r="BJ77" s="314"/>
      <c r="BK77" s="314"/>
      <c r="BL77" s="314"/>
      <c r="BM77" s="314"/>
      <c r="BN77" s="314"/>
      <c r="BO77" s="314"/>
      <c r="BP77" s="314"/>
      <c r="BQ77" s="314"/>
      <c r="BR77" s="314"/>
      <c r="BS77" s="314"/>
      <c r="BT77" s="314"/>
      <c r="BU77" s="314"/>
      <c r="BV77" s="114"/>
      <c r="BW77" s="27"/>
    </row>
    <row r="78" spans="1:75" s="28" customFormat="1" ht="13.5" hidden="1" customHeight="1" x14ac:dyDescent="0.25">
      <c r="A78" s="365"/>
      <c r="B78" s="304"/>
      <c r="C78" s="360"/>
      <c r="D78" s="337"/>
      <c r="E78" s="339"/>
      <c r="F78" s="310"/>
      <c r="G78" s="376"/>
      <c r="H78" s="314"/>
      <c r="I78" s="314"/>
      <c r="J78" s="314"/>
      <c r="K78" s="314"/>
      <c r="L78" s="314"/>
      <c r="M78" s="314"/>
      <c r="N78" s="314"/>
      <c r="O78" s="314"/>
      <c r="P78" s="314"/>
      <c r="Q78" s="321"/>
      <c r="R78" s="322"/>
      <c r="S78" s="142"/>
      <c r="T78" s="322"/>
      <c r="U78" s="322"/>
      <c r="V78" s="322"/>
      <c r="W78" s="321"/>
      <c r="X78" s="315"/>
      <c r="Y78" s="114" t="s">
        <v>421</v>
      </c>
      <c r="Z78" s="115">
        <v>0</v>
      </c>
      <c r="AA78" s="116">
        <v>0.2</v>
      </c>
      <c r="AB78" s="114" t="s">
        <v>422</v>
      </c>
      <c r="AC78" s="21">
        <v>43952</v>
      </c>
      <c r="AD78" s="21">
        <v>44196</v>
      </c>
      <c r="AE78" s="314"/>
      <c r="AF78" s="114" t="s">
        <v>423</v>
      </c>
      <c r="AG78" s="314"/>
      <c r="AH78" s="314"/>
      <c r="AI78" s="314"/>
      <c r="AJ78" s="314"/>
      <c r="AK78" s="314"/>
      <c r="AL78" s="314"/>
      <c r="AM78" s="314"/>
      <c r="AN78" s="314"/>
      <c r="AO78" s="314"/>
      <c r="AP78" s="314"/>
      <c r="AQ78" s="314"/>
      <c r="AR78" s="314"/>
      <c r="AS78" s="314"/>
      <c r="AT78" s="314"/>
      <c r="AU78" s="314"/>
      <c r="AV78" s="314"/>
      <c r="AW78" s="314"/>
      <c r="AX78" s="314"/>
      <c r="AY78" s="314"/>
      <c r="AZ78" s="314"/>
      <c r="BA78" s="314"/>
      <c r="BB78" s="314"/>
      <c r="BC78" s="314"/>
      <c r="BD78" s="314"/>
      <c r="BE78" s="314"/>
      <c r="BF78" s="314"/>
      <c r="BG78" s="314"/>
      <c r="BH78" s="314"/>
      <c r="BI78" s="314"/>
      <c r="BJ78" s="314"/>
      <c r="BK78" s="314"/>
      <c r="BL78" s="314"/>
      <c r="BM78" s="314"/>
      <c r="BN78" s="314"/>
      <c r="BO78" s="314"/>
      <c r="BP78" s="314"/>
      <c r="BQ78" s="314"/>
      <c r="BR78" s="314"/>
      <c r="BS78" s="314"/>
      <c r="BT78" s="314"/>
      <c r="BU78" s="314"/>
      <c r="BV78" s="114"/>
      <c r="BW78" s="27"/>
    </row>
    <row r="79" spans="1:75" s="28" customFormat="1" ht="45.75" hidden="1" customHeight="1" x14ac:dyDescent="0.25">
      <c r="A79" s="365"/>
      <c r="B79" s="304"/>
      <c r="C79" s="360"/>
      <c r="D79" s="338"/>
      <c r="E79" s="339"/>
      <c r="F79" s="310"/>
      <c r="G79" s="376"/>
      <c r="H79" s="314"/>
      <c r="I79" s="314"/>
      <c r="J79" s="314"/>
      <c r="K79" s="314"/>
      <c r="L79" s="314"/>
      <c r="M79" s="314"/>
      <c r="N79" s="314"/>
      <c r="O79" s="314"/>
      <c r="P79" s="314"/>
      <c r="Q79" s="321"/>
      <c r="R79" s="322"/>
      <c r="S79" s="142"/>
      <c r="T79" s="322"/>
      <c r="U79" s="322"/>
      <c r="V79" s="322"/>
      <c r="W79" s="321"/>
      <c r="X79" s="315"/>
      <c r="Y79" s="114" t="s">
        <v>424</v>
      </c>
      <c r="Z79" s="115">
        <v>0</v>
      </c>
      <c r="AA79" s="116">
        <v>0.1</v>
      </c>
      <c r="AB79" s="114" t="s">
        <v>405</v>
      </c>
      <c r="AC79" s="21">
        <v>44105</v>
      </c>
      <c r="AD79" s="21">
        <v>44196</v>
      </c>
      <c r="AE79" s="314"/>
      <c r="AF79" s="114" t="s">
        <v>142</v>
      </c>
      <c r="AG79" s="314"/>
      <c r="AH79" s="314"/>
      <c r="AI79" s="314"/>
      <c r="AJ79" s="314"/>
      <c r="AK79" s="314"/>
      <c r="AL79" s="314"/>
      <c r="AM79" s="314"/>
      <c r="AN79" s="314"/>
      <c r="AO79" s="314"/>
      <c r="AP79" s="314"/>
      <c r="AQ79" s="314"/>
      <c r="AR79" s="314"/>
      <c r="AS79" s="314"/>
      <c r="AT79" s="314"/>
      <c r="AU79" s="314"/>
      <c r="AV79" s="314"/>
      <c r="AW79" s="314"/>
      <c r="AX79" s="314"/>
      <c r="AY79" s="314"/>
      <c r="AZ79" s="314"/>
      <c r="BA79" s="314"/>
      <c r="BB79" s="314"/>
      <c r="BC79" s="314"/>
      <c r="BD79" s="314"/>
      <c r="BE79" s="314"/>
      <c r="BF79" s="314"/>
      <c r="BG79" s="314"/>
      <c r="BH79" s="314"/>
      <c r="BI79" s="314"/>
      <c r="BJ79" s="314"/>
      <c r="BK79" s="314"/>
      <c r="BL79" s="314"/>
      <c r="BM79" s="314"/>
      <c r="BN79" s="314"/>
      <c r="BO79" s="314"/>
      <c r="BP79" s="314"/>
      <c r="BQ79" s="314"/>
      <c r="BR79" s="314"/>
      <c r="BS79" s="314"/>
      <c r="BT79" s="314"/>
      <c r="BU79" s="314"/>
      <c r="BV79" s="114"/>
      <c r="BW79" s="27"/>
    </row>
    <row r="80" spans="1:75" s="28" customFormat="1" ht="27" hidden="1" customHeight="1" x14ac:dyDescent="0.25">
      <c r="A80" s="365"/>
      <c r="B80" s="304"/>
      <c r="C80" s="360">
        <f>+D80*40%</f>
        <v>1.2E-2</v>
      </c>
      <c r="D80" s="336">
        <v>0.03</v>
      </c>
      <c r="E80" s="339" t="s">
        <v>425</v>
      </c>
      <c r="F80" s="310"/>
      <c r="G80" s="376"/>
      <c r="H80" s="329" t="s">
        <v>160</v>
      </c>
      <c r="I80" s="314" t="s">
        <v>426</v>
      </c>
      <c r="J80" s="314" t="s">
        <v>499</v>
      </c>
      <c r="K80" s="314" t="s">
        <v>292</v>
      </c>
      <c r="L80" s="314" t="s">
        <v>428</v>
      </c>
      <c r="M80" s="314" t="s">
        <v>429</v>
      </c>
      <c r="N80" s="314" t="s">
        <v>430</v>
      </c>
      <c r="O80" s="314" t="s">
        <v>116</v>
      </c>
      <c r="P80" s="321">
        <v>1</v>
      </c>
      <c r="Q80" s="321">
        <v>1</v>
      </c>
      <c r="R80" s="322">
        <v>0.25</v>
      </c>
      <c r="S80" s="142"/>
      <c r="T80" s="322">
        <v>0.5</v>
      </c>
      <c r="U80" s="322">
        <v>0.75</v>
      </c>
      <c r="V80" s="322">
        <v>1</v>
      </c>
      <c r="W80" s="321">
        <v>1</v>
      </c>
      <c r="X80" s="315"/>
      <c r="Y80" s="114" t="s">
        <v>431</v>
      </c>
      <c r="Z80" s="115">
        <v>0</v>
      </c>
      <c r="AA80" s="116">
        <v>0.4</v>
      </c>
      <c r="AB80" s="114" t="s">
        <v>432</v>
      </c>
      <c r="AC80" s="21">
        <v>43832</v>
      </c>
      <c r="AD80" s="21">
        <v>44196</v>
      </c>
      <c r="AE80" s="114" t="s">
        <v>433</v>
      </c>
      <c r="AF80" s="114" t="s">
        <v>434</v>
      </c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 t="s">
        <v>100</v>
      </c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114"/>
      <c r="BM80" s="25"/>
      <c r="BN80" s="25"/>
      <c r="BO80" s="25"/>
      <c r="BP80" s="25"/>
      <c r="BQ80" s="25"/>
      <c r="BR80" s="25"/>
      <c r="BS80" s="25"/>
      <c r="BT80" s="25"/>
      <c r="BU80" s="25"/>
      <c r="BV80" s="114"/>
      <c r="BW80" s="27"/>
    </row>
    <row r="81" spans="1:75" s="28" customFormat="1" ht="11.25" hidden="1" customHeight="1" x14ac:dyDescent="0.25">
      <c r="A81" s="365"/>
      <c r="B81" s="304"/>
      <c r="C81" s="360"/>
      <c r="D81" s="337"/>
      <c r="E81" s="339"/>
      <c r="F81" s="310"/>
      <c r="G81" s="376"/>
      <c r="H81" s="329"/>
      <c r="I81" s="314"/>
      <c r="J81" s="314"/>
      <c r="K81" s="314"/>
      <c r="L81" s="314"/>
      <c r="M81" s="314"/>
      <c r="N81" s="314"/>
      <c r="O81" s="314"/>
      <c r="P81" s="321"/>
      <c r="Q81" s="321"/>
      <c r="R81" s="322"/>
      <c r="S81" s="142"/>
      <c r="T81" s="322"/>
      <c r="U81" s="322"/>
      <c r="V81" s="322"/>
      <c r="W81" s="321"/>
      <c r="X81" s="315"/>
      <c r="Y81" s="114" t="s">
        <v>435</v>
      </c>
      <c r="Z81" s="115">
        <v>0</v>
      </c>
      <c r="AA81" s="116">
        <v>0.4</v>
      </c>
      <c r="AB81" s="114" t="s">
        <v>436</v>
      </c>
      <c r="AC81" s="21">
        <v>43832</v>
      </c>
      <c r="AD81" s="21">
        <v>44196</v>
      </c>
      <c r="AE81" s="114" t="s">
        <v>433</v>
      </c>
      <c r="AF81" s="114" t="s">
        <v>437</v>
      </c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 t="s">
        <v>100</v>
      </c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114"/>
      <c r="BM81" s="25"/>
      <c r="BN81" s="25"/>
      <c r="BO81" s="25"/>
      <c r="BP81" s="25"/>
      <c r="BQ81" s="25"/>
      <c r="BR81" s="25"/>
      <c r="BS81" s="25"/>
      <c r="BT81" s="25"/>
      <c r="BU81" s="25"/>
      <c r="BV81" s="114"/>
      <c r="BW81" s="27"/>
    </row>
    <row r="82" spans="1:75" s="58" customFormat="1" ht="37.5" hidden="1" customHeight="1" x14ac:dyDescent="0.25">
      <c r="A82" s="365"/>
      <c r="B82" s="304"/>
      <c r="C82" s="360"/>
      <c r="D82" s="338"/>
      <c r="E82" s="339"/>
      <c r="F82" s="310"/>
      <c r="G82" s="376"/>
      <c r="H82" s="329"/>
      <c r="I82" s="314"/>
      <c r="J82" s="314"/>
      <c r="K82" s="314"/>
      <c r="L82" s="314"/>
      <c r="M82" s="314"/>
      <c r="N82" s="314"/>
      <c r="O82" s="314"/>
      <c r="P82" s="321"/>
      <c r="Q82" s="321"/>
      <c r="R82" s="322"/>
      <c r="S82" s="142"/>
      <c r="T82" s="322"/>
      <c r="U82" s="322"/>
      <c r="V82" s="322"/>
      <c r="W82" s="321"/>
      <c r="X82" s="315"/>
      <c r="Y82" s="119" t="s">
        <v>438</v>
      </c>
      <c r="Z82" s="115">
        <v>0</v>
      </c>
      <c r="AA82" s="113">
        <v>0.2</v>
      </c>
      <c r="AB82" s="119" t="s">
        <v>439</v>
      </c>
      <c r="AC82" s="55">
        <v>43832</v>
      </c>
      <c r="AD82" s="55">
        <v>44196</v>
      </c>
      <c r="AE82" s="119" t="s">
        <v>433</v>
      </c>
      <c r="AF82" s="119" t="s">
        <v>437</v>
      </c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 t="s">
        <v>100</v>
      </c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119"/>
      <c r="BM82" s="56"/>
      <c r="BN82" s="56"/>
      <c r="BO82" s="56"/>
      <c r="BP82" s="56"/>
      <c r="BQ82" s="56"/>
      <c r="BR82" s="56"/>
      <c r="BS82" s="56"/>
      <c r="BT82" s="56"/>
      <c r="BU82" s="56"/>
      <c r="BV82" s="119"/>
      <c r="BW82" s="57"/>
    </row>
    <row r="83" spans="1:75" s="59" customFormat="1" ht="21" hidden="1" customHeight="1" x14ac:dyDescent="0.25">
      <c r="A83" s="365"/>
      <c r="B83" s="304"/>
      <c r="C83" s="367">
        <f>+D83*40%</f>
        <v>1.2E-2</v>
      </c>
      <c r="D83" s="378">
        <v>0.03</v>
      </c>
      <c r="E83" s="370" t="s">
        <v>466</v>
      </c>
      <c r="F83" s="310"/>
      <c r="G83" s="376"/>
      <c r="H83" s="314" t="s">
        <v>160</v>
      </c>
      <c r="I83" s="358" t="s">
        <v>492</v>
      </c>
      <c r="J83" s="358" t="s">
        <v>497</v>
      </c>
      <c r="K83" s="373" t="s">
        <v>440</v>
      </c>
      <c r="L83" s="314" t="s">
        <v>428</v>
      </c>
      <c r="M83" s="374" t="s">
        <v>491</v>
      </c>
      <c r="N83" s="383" t="s">
        <v>478</v>
      </c>
      <c r="O83" s="373" t="s">
        <v>116</v>
      </c>
      <c r="P83" s="382">
        <v>0</v>
      </c>
      <c r="Q83" s="382">
        <v>1</v>
      </c>
      <c r="R83" s="382">
        <v>0.3</v>
      </c>
      <c r="S83" s="146"/>
      <c r="T83" s="382">
        <v>0.5</v>
      </c>
      <c r="U83" s="382">
        <v>0.7</v>
      </c>
      <c r="V83" s="382">
        <v>1</v>
      </c>
      <c r="W83" s="382">
        <v>1</v>
      </c>
      <c r="X83" s="315">
        <v>0</v>
      </c>
      <c r="Y83" s="114" t="s">
        <v>469</v>
      </c>
      <c r="Z83" s="115">
        <v>0</v>
      </c>
      <c r="AA83" s="102">
        <v>0.5</v>
      </c>
      <c r="AB83" s="104" t="s">
        <v>472</v>
      </c>
      <c r="AC83" s="103">
        <v>43466</v>
      </c>
      <c r="AD83" s="103">
        <v>43921</v>
      </c>
      <c r="AE83" s="104" t="s">
        <v>475</v>
      </c>
      <c r="AF83" s="105" t="s">
        <v>473</v>
      </c>
      <c r="AG83" s="106" t="s">
        <v>100</v>
      </c>
      <c r="AH83" s="106" t="s">
        <v>100</v>
      </c>
      <c r="AI83" s="106" t="s">
        <v>100</v>
      </c>
      <c r="AJ83" s="106" t="s">
        <v>100</v>
      </c>
      <c r="AK83" s="106"/>
      <c r="AL83" s="106" t="s">
        <v>100</v>
      </c>
      <c r="AM83" s="106"/>
      <c r="AN83" s="106" t="s">
        <v>100</v>
      </c>
      <c r="AO83" s="106" t="s">
        <v>100</v>
      </c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</row>
    <row r="84" spans="1:75" s="99" customFormat="1" ht="10.5" hidden="1" customHeight="1" x14ac:dyDescent="0.25">
      <c r="A84" s="365"/>
      <c r="B84" s="304"/>
      <c r="C84" s="368"/>
      <c r="D84" s="379"/>
      <c r="E84" s="371"/>
      <c r="F84" s="310"/>
      <c r="G84" s="376"/>
      <c r="H84" s="314"/>
      <c r="I84" s="312"/>
      <c r="J84" s="312"/>
      <c r="K84" s="373"/>
      <c r="L84" s="314"/>
      <c r="M84" s="374"/>
      <c r="N84" s="384"/>
      <c r="O84" s="373"/>
      <c r="P84" s="382"/>
      <c r="Q84" s="382"/>
      <c r="R84" s="382"/>
      <c r="S84" s="146"/>
      <c r="T84" s="382"/>
      <c r="U84" s="382"/>
      <c r="V84" s="382"/>
      <c r="W84" s="382"/>
      <c r="X84" s="315"/>
      <c r="Y84" s="114" t="s">
        <v>470</v>
      </c>
      <c r="Z84" s="115">
        <v>0</v>
      </c>
      <c r="AA84" s="102">
        <v>0.3</v>
      </c>
      <c r="AB84" s="104" t="s">
        <v>476</v>
      </c>
      <c r="AC84" s="103">
        <v>43922</v>
      </c>
      <c r="AD84" s="103">
        <v>44196</v>
      </c>
      <c r="AE84" s="104" t="s">
        <v>475</v>
      </c>
      <c r="AF84" s="105" t="s">
        <v>474</v>
      </c>
      <c r="AG84" s="106" t="s">
        <v>100</v>
      </c>
      <c r="AH84" s="106" t="s">
        <v>100</v>
      </c>
      <c r="AI84" s="106" t="s">
        <v>100</v>
      </c>
      <c r="AJ84" s="106" t="s">
        <v>100</v>
      </c>
      <c r="AK84" s="106"/>
      <c r="AL84" s="106" t="s">
        <v>100</v>
      </c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</row>
    <row r="85" spans="1:75" s="99" customFormat="1" ht="45.75" hidden="1" customHeight="1" x14ac:dyDescent="0.25">
      <c r="A85" s="365"/>
      <c r="B85" s="304"/>
      <c r="C85" s="369"/>
      <c r="D85" s="380"/>
      <c r="E85" s="372"/>
      <c r="F85" s="310"/>
      <c r="G85" s="376"/>
      <c r="H85" s="314"/>
      <c r="I85" s="359"/>
      <c r="J85" s="359"/>
      <c r="K85" s="373"/>
      <c r="L85" s="314"/>
      <c r="M85" s="374"/>
      <c r="N85" s="385"/>
      <c r="O85" s="373"/>
      <c r="P85" s="382"/>
      <c r="Q85" s="382"/>
      <c r="R85" s="382"/>
      <c r="S85" s="146"/>
      <c r="T85" s="382"/>
      <c r="U85" s="382"/>
      <c r="V85" s="382"/>
      <c r="W85" s="382"/>
      <c r="X85" s="315"/>
      <c r="Y85" s="114" t="s">
        <v>471</v>
      </c>
      <c r="Z85" s="115">
        <v>0</v>
      </c>
      <c r="AA85" s="102">
        <v>0.2</v>
      </c>
      <c r="AB85" s="104" t="s">
        <v>477</v>
      </c>
      <c r="AC85" s="103">
        <v>43922</v>
      </c>
      <c r="AD85" s="103">
        <v>44196</v>
      </c>
      <c r="AE85" s="104" t="s">
        <v>475</v>
      </c>
      <c r="AF85" s="105" t="s">
        <v>474</v>
      </c>
      <c r="AG85" s="106" t="s">
        <v>100</v>
      </c>
      <c r="AH85" s="106" t="s">
        <v>100</v>
      </c>
      <c r="AI85" s="106" t="s">
        <v>100</v>
      </c>
      <c r="AJ85" s="106" t="s">
        <v>100</v>
      </c>
      <c r="AK85" s="106"/>
      <c r="AL85" s="106" t="s">
        <v>100</v>
      </c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</row>
    <row r="86" spans="1:75" s="36" customFormat="1" ht="21" hidden="1" customHeight="1" x14ac:dyDescent="0.25">
      <c r="A86" s="365"/>
      <c r="B86" s="304"/>
      <c r="C86" s="98">
        <f>+D86*40%</f>
        <v>1.2E-2</v>
      </c>
      <c r="D86" s="97">
        <v>0.03</v>
      </c>
      <c r="E86" s="118" t="s">
        <v>467</v>
      </c>
      <c r="F86" s="310"/>
      <c r="G86" s="376"/>
      <c r="H86" s="386" t="s">
        <v>160</v>
      </c>
      <c r="I86" s="386" t="s">
        <v>488</v>
      </c>
      <c r="J86" s="386" t="s">
        <v>498</v>
      </c>
      <c r="K86" s="386" t="s">
        <v>292</v>
      </c>
      <c r="L86" s="386" t="s">
        <v>480</v>
      </c>
      <c r="M86" s="386" t="s">
        <v>489</v>
      </c>
      <c r="N86" s="386" t="s">
        <v>490</v>
      </c>
      <c r="O86" s="391" t="s">
        <v>116</v>
      </c>
      <c r="P86" s="389"/>
      <c r="Q86" s="390">
        <v>1</v>
      </c>
      <c r="R86" s="390">
        <v>0.25</v>
      </c>
      <c r="S86" s="147"/>
      <c r="T86" s="390">
        <v>0.5</v>
      </c>
      <c r="U86" s="390">
        <v>0.75</v>
      </c>
      <c r="V86" s="390">
        <v>1</v>
      </c>
      <c r="W86" s="390">
        <v>1</v>
      </c>
      <c r="X86" s="389">
        <v>0</v>
      </c>
      <c r="Y86" s="132" t="s">
        <v>481</v>
      </c>
      <c r="Z86" s="132">
        <v>0</v>
      </c>
      <c r="AA86" s="133">
        <v>0.33</v>
      </c>
      <c r="AB86" s="132" t="s">
        <v>482</v>
      </c>
      <c r="AC86" s="130">
        <v>43922</v>
      </c>
      <c r="AD86" s="130">
        <v>44196</v>
      </c>
      <c r="AE86" s="132" t="s">
        <v>202</v>
      </c>
      <c r="AF86" s="131"/>
      <c r="AG86" s="72"/>
      <c r="AH86" s="123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</row>
    <row r="87" spans="1:75" s="36" customFormat="1" ht="24.75" hidden="1" customHeight="1" x14ac:dyDescent="0.25">
      <c r="A87" s="365"/>
      <c r="B87" s="304"/>
      <c r="C87" s="98"/>
      <c r="D87" s="97"/>
      <c r="E87" s="118"/>
      <c r="F87" s="310"/>
      <c r="G87" s="376"/>
      <c r="H87" s="387"/>
      <c r="I87" s="387"/>
      <c r="J87" s="387"/>
      <c r="K87" s="387"/>
      <c r="L87" s="387"/>
      <c r="M87" s="387"/>
      <c r="N87" s="387"/>
      <c r="O87" s="391"/>
      <c r="P87" s="389"/>
      <c r="Q87" s="390"/>
      <c r="R87" s="390"/>
      <c r="S87" s="147"/>
      <c r="T87" s="390"/>
      <c r="U87" s="390"/>
      <c r="V87" s="390"/>
      <c r="W87" s="390"/>
      <c r="X87" s="389"/>
      <c r="Y87" s="124" t="s">
        <v>485</v>
      </c>
      <c r="Z87" s="124">
        <v>0</v>
      </c>
      <c r="AA87" s="129">
        <v>0.33</v>
      </c>
      <c r="AB87" s="124" t="s">
        <v>483</v>
      </c>
      <c r="AC87" s="130">
        <v>43922</v>
      </c>
      <c r="AD87" s="130">
        <v>44196</v>
      </c>
      <c r="AE87" s="132" t="s">
        <v>202</v>
      </c>
      <c r="AF87" s="127"/>
      <c r="AG87" s="128"/>
      <c r="AH87" s="123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</row>
    <row r="88" spans="1:75" s="36" customFormat="1" ht="34.5" hidden="1" customHeight="1" x14ac:dyDescent="0.25">
      <c r="A88" s="365"/>
      <c r="B88" s="304"/>
      <c r="C88" s="98"/>
      <c r="D88" s="97"/>
      <c r="E88" s="118"/>
      <c r="F88" s="310"/>
      <c r="G88" s="376"/>
      <c r="H88" s="388"/>
      <c r="I88" s="388"/>
      <c r="J88" s="388"/>
      <c r="K88" s="388"/>
      <c r="L88" s="388"/>
      <c r="M88" s="388"/>
      <c r="N88" s="388"/>
      <c r="O88" s="391"/>
      <c r="P88" s="389"/>
      <c r="Q88" s="390"/>
      <c r="R88" s="390"/>
      <c r="S88" s="147"/>
      <c r="T88" s="390"/>
      <c r="U88" s="390"/>
      <c r="V88" s="390"/>
      <c r="W88" s="390"/>
      <c r="X88" s="389"/>
      <c r="Y88" s="124" t="s">
        <v>486</v>
      </c>
      <c r="Z88" s="124">
        <v>0</v>
      </c>
      <c r="AA88" s="129">
        <v>0.34</v>
      </c>
      <c r="AB88" s="124" t="s">
        <v>484</v>
      </c>
      <c r="AC88" s="130">
        <v>43885</v>
      </c>
      <c r="AD88" s="130">
        <v>44104</v>
      </c>
      <c r="AE88" s="132" t="s">
        <v>202</v>
      </c>
      <c r="AF88" s="127"/>
      <c r="AG88" s="128"/>
      <c r="AH88" s="123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</row>
    <row r="89" spans="1:75" ht="88.5" hidden="1" customHeight="1" x14ac:dyDescent="0.25">
      <c r="A89" s="135"/>
      <c r="B89" s="381"/>
      <c r="C89" s="98">
        <f>+D89*40%</f>
        <v>1.6E-2</v>
      </c>
      <c r="D89" s="97">
        <v>0.04</v>
      </c>
      <c r="E89" s="118" t="s">
        <v>468</v>
      </c>
      <c r="F89" s="375"/>
      <c r="G89" s="377"/>
      <c r="H89" s="121" t="s">
        <v>160</v>
      </c>
      <c r="I89" s="134" t="s">
        <v>449</v>
      </c>
      <c r="J89" s="121" t="s">
        <v>450</v>
      </c>
      <c r="K89" s="69"/>
      <c r="L89" s="32"/>
      <c r="M89" s="32"/>
      <c r="N89" s="33"/>
      <c r="O89" s="33"/>
      <c r="P89" s="34"/>
      <c r="Q89" s="32"/>
      <c r="R89" s="32"/>
      <c r="S89" s="32"/>
      <c r="T89" s="32"/>
      <c r="U89" s="32"/>
      <c r="V89" s="32"/>
      <c r="W89" s="32"/>
      <c r="X89" s="100"/>
      <c r="Y89" s="124"/>
      <c r="Z89" s="124"/>
      <c r="AA89" s="124"/>
      <c r="AB89" s="124"/>
      <c r="AC89" s="69"/>
      <c r="AD89" s="32"/>
      <c r="AE89" s="32"/>
      <c r="AF89" s="34"/>
      <c r="AG89" s="31"/>
    </row>
    <row r="90" spans="1:75" ht="48" customHeight="1" x14ac:dyDescent="0.25">
      <c r="A90" s="37"/>
      <c r="B90" s="37"/>
      <c r="C90" s="37"/>
      <c r="D90" s="37"/>
      <c r="E90" s="120"/>
      <c r="F90" s="37"/>
      <c r="G90" s="37"/>
      <c r="H90" s="31"/>
      <c r="I90" s="32"/>
      <c r="J90" s="33"/>
      <c r="Y90" s="32"/>
      <c r="Z90" s="32"/>
      <c r="AA90" s="32"/>
      <c r="AB90" s="32"/>
    </row>
    <row r="91" spans="1:75" ht="48" customHeight="1" x14ac:dyDescent="0.25">
      <c r="A91" s="37"/>
      <c r="B91" s="37"/>
      <c r="C91" s="37"/>
      <c r="D91" s="37"/>
      <c r="E91" s="37"/>
      <c r="F91" s="37"/>
      <c r="G91" s="37"/>
    </row>
    <row r="92" spans="1:75" ht="48" customHeight="1" x14ac:dyDescent="0.25">
      <c r="A92" s="37"/>
      <c r="B92" s="37"/>
      <c r="C92" s="37"/>
      <c r="D92" s="37"/>
      <c r="E92" s="37"/>
      <c r="F92" s="37"/>
      <c r="G92" s="37"/>
    </row>
    <row r="93" spans="1:75" ht="48" customHeight="1" x14ac:dyDescent="0.25">
      <c r="A93" s="37"/>
      <c r="B93" s="37"/>
      <c r="C93" s="37"/>
      <c r="D93" s="37"/>
      <c r="E93" s="37"/>
      <c r="F93" s="37"/>
      <c r="G93" s="37"/>
    </row>
    <row r="94" spans="1:75" ht="48" customHeight="1" x14ac:dyDescent="0.25">
      <c r="A94" s="37"/>
      <c r="B94" s="37"/>
      <c r="C94" s="37"/>
      <c r="D94" s="37"/>
      <c r="E94" s="37"/>
      <c r="F94" s="37"/>
      <c r="G94" s="37"/>
    </row>
    <row r="95" spans="1:75" ht="48" customHeight="1" x14ac:dyDescent="0.25">
      <c r="A95" s="37"/>
      <c r="B95" s="37"/>
      <c r="C95" s="37"/>
      <c r="D95" s="37"/>
      <c r="E95" s="37"/>
      <c r="F95" s="37"/>
      <c r="G95" s="37"/>
    </row>
    <row r="96" spans="1:75" ht="48" customHeight="1" x14ac:dyDescent="0.25">
      <c r="A96" s="37"/>
      <c r="B96" s="37"/>
      <c r="C96" s="37"/>
      <c r="D96" s="37"/>
      <c r="E96" s="37"/>
      <c r="F96" s="37"/>
      <c r="G96" s="37"/>
    </row>
    <row r="97" spans="1:7" ht="48" customHeight="1" x14ac:dyDescent="0.25">
      <c r="A97" s="37"/>
      <c r="B97" s="37"/>
      <c r="C97" s="37"/>
      <c r="D97" s="37"/>
      <c r="E97" s="37"/>
      <c r="F97" s="37"/>
      <c r="G97" s="37"/>
    </row>
    <row r="98" spans="1:7" ht="48" customHeight="1" x14ac:dyDescent="0.25">
      <c r="A98" s="37"/>
      <c r="B98" s="37"/>
      <c r="C98" s="37"/>
      <c r="D98" s="37"/>
      <c r="E98" s="37"/>
      <c r="F98" s="37"/>
      <c r="G98" s="37"/>
    </row>
    <row r="99" spans="1:7" ht="48" customHeight="1" x14ac:dyDescent="0.25">
      <c r="A99" s="37"/>
      <c r="B99" s="37"/>
      <c r="C99" s="37"/>
      <c r="D99" s="37"/>
      <c r="E99" s="37"/>
      <c r="F99" s="37"/>
      <c r="G99" s="37"/>
    </row>
    <row r="100" spans="1:7" ht="48" customHeight="1" x14ac:dyDescent="0.25">
      <c r="A100" s="37"/>
      <c r="B100" s="37"/>
      <c r="C100" s="37"/>
      <c r="D100" s="37"/>
      <c r="E100" s="37"/>
      <c r="F100" s="37"/>
      <c r="G100" s="37"/>
    </row>
    <row r="101" spans="1:7" ht="48" customHeight="1" x14ac:dyDescent="0.25">
      <c r="A101" s="37"/>
      <c r="B101" s="37"/>
      <c r="C101" s="37"/>
      <c r="D101" s="37"/>
      <c r="E101" s="37"/>
      <c r="F101" s="37"/>
      <c r="G101" s="37"/>
    </row>
    <row r="102" spans="1:7" ht="48" customHeight="1" x14ac:dyDescent="0.25">
      <c r="A102" s="37"/>
      <c r="B102" s="37"/>
      <c r="C102" s="37"/>
      <c r="D102" s="37"/>
      <c r="E102" s="37"/>
      <c r="F102" s="37"/>
      <c r="G102" s="37"/>
    </row>
    <row r="103" spans="1:7" ht="48" customHeight="1" x14ac:dyDescent="0.25">
      <c r="A103" s="37"/>
      <c r="B103" s="37"/>
      <c r="C103" s="37"/>
      <c r="D103" s="37"/>
      <c r="E103" s="37"/>
      <c r="F103" s="37"/>
      <c r="G103" s="37"/>
    </row>
    <row r="104" spans="1:7" ht="48" customHeight="1" x14ac:dyDescent="0.25">
      <c r="A104" s="37"/>
      <c r="B104" s="37"/>
      <c r="C104" s="37"/>
      <c r="D104" s="37"/>
      <c r="E104" s="37"/>
      <c r="F104" s="37"/>
      <c r="G104" s="37"/>
    </row>
    <row r="105" spans="1:7" ht="48" customHeight="1" x14ac:dyDescent="0.25">
      <c r="A105" s="37"/>
      <c r="B105" s="37"/>
      <c r="C105" s="37"/>
      <c r="D105" s="37"/>
      <c r="E105" s="37"/>
      <c r="F105" s="37"/>
      <c r="G105" s="37"/>
    </row>
    <row r="106" spans="1:7" ht="48" customHeight="1" x14ac:dyDescent="0.25">
      <c r="A106" s="37"/>
      <c r="B106" s="37"/>
      <c r="C106" s="37"/>
      <c r="D106" s="37"/>
      <c r="E106" s="37"/>
      <c r="F106" s="37"/>
      <c r="G106" s="37"/>
    </row>
    <row r="107" spans="1:7" ht="48" customHeight="1" x14ac:dyDescent="0.25">
      <c r="A107" s="37"/>
      <c r="B107" s="37"/>
      <c r="C107" s="37"/>
      <c r="D107" s="37"/>
      <c r="E107" s="37"/>
      <c r="F107" s="37"/>
      <c r="G107" s="37"/>
    </row>
    <row r="108" spans="1:7" ht="48" customHeight="1" x14ac:dyDescent="0.25">
      <c r="A108" s="37"/>
      <c r="B108" s="37"/>
      <c r="C108" s="37"/>
      <c r="D108" s="37"/>
      <c r="E108" s="37"/>
      <c r="F108" s="37"/>
      <c r="G108" s="37"/>
    </row>
    <row r="117" spans="1:75" s="40" customFormat="1" ht="48" customHeight="1" x14ac:dyDescent="0.25">
      <c r="A117" s="38"/>
      <c r="B117" s="38"/>
      <c r="C117" s="38"/>
      <c r="D117" s="38"/>
      <c r="E117" s="38"/>
      <c r="F117" s="38"/>
      <c r="G117" s="38"/>
      <c r="H117" s="38"/>
      <c r="I117" s="39"/>
      <c r="K117" s="39"/>
      <c r="L117" s="39"/>
      <c r="M117" s="43"/>
      <c r="N117" s="43"/>
      <c r="P117" s="41"/>
      <c r="Q117" s="39"/>
      <c r="R117" s="39"/>
      <c r="S117" s="39"/>
      <c r="T117" s="39"/>
      <c r="U117" s="39"/>
      <c r="V117" s="39"/>
      <c r="W117" s="39"/>
      <c r="X117" s="41"/>
      <c r="Y117" s="39"/>
      <c r="Z117" s="39"/>
      <c r="AA117" s="39"/>
      <c r="AB117" s="39"/>
      <c r="AC117" s="39"/>
      <c r="AD117" s="39"/>
      <c r="AE117" s="39"/>
      <c r="AF117" s="41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3"/>
      <c r="BW117" s="3"/>
    </row>
  </sheetData>
  <autoFilter ref="A6:BW89"/>
  <mergeCells count="604">
    <mergeCell ref="H4:H6"/>
    <mergeCell ref="I4:I6"/>
    <mergeCell ref="J4:J6"/>
    <mergeCell ref="K4:K6"/>
    <mergeCell ref="L4:L6"/>
    <mergeCell ref="M4:M6"/>
    <mergeCell ref="A1:H2"/>
    <mergeCell ref="I1:BU2"/>
    <mergeCell ref="J3:BU3"/>
    <mergeCell ref="A4:A6"/>
    <mergeCell ref="B4:B6"/>
    <mergeCell ref="C4:C6"/>
    <mergeCell ref="D4:D6"/>
    <mergeCell ref="E4:E6"/>
    <mergeCell ref="F4:F6"/>
    <mergeCell ref="G4:G6"/>
    <mergeCell ref="W4:W6"/>
    <mergeCell ref="X4:X6"/>
    <mergeCell ref="Y4:Y6"/>
    <mergeCell ref="Z4:Z6"/>
    <mergeCell ref="N4:N6"/>
    <mergeCell ref="O4:O6"/>
    <mergeCell ref="P4:P6"/>
    <mergeCell ref="Q4:Q6"/>
    <mergeCell ref="R4:R6"/>
    <mergeCell ref="T4:T6"/>
    <mergeCell ref="AG4:AZ4"/>
    <mergeCell ref="BA4:BU4"/>
    <mergeCell ref="AG5:AI5"/>
    <mergeCell ref="AJ5:AK5"/>
    <mergeCell ref="AL5:AU5"/>
    <mergeCell ref="AW5:AX5"/>
    <mergeCell ref="BD5:BH5"/>
    <mergeCell ref="BI5:BI6"/>
    <mergeCell ref="BJ5:BJ6"/>
    <mergeCell ref="BK5:BK6"/>
    <mergeCell ref="BR5:BR6"/>
    <mergeCell ref="BS5:BS6"/>
    <mergeCell ref="BT5:BT6"/>
    <mergeCell ref="BU5:BU6"/>
    <mergeCell ref="BO5:BO6"/>
    <mergeCell ref="BP5:BP6"/>
    <mergeCell ref="BQ5:BQ6"/>
    <mergeCell ref="S4:S6"/>
    <mergeCell ref="A7:A35"/>
    <mergeCell ref="B7:B35"/>
    <mergeCell ref="C7:C10"/>
    <mergeCell ref="D7:D10"/>
    <mergeCell ref="E7:E10"/>
    <mergeCell ref="F7:F35"/>
    <mergeCell ref="BL5:BL6"/>
    <mergeCell ref="BM5:BM6"/>
    <mergeCell ref="BN5:BN6"/>
    <mergeCell ref="AA4:AA6"/>
    <mergeCell ref="AB4:AB6"/>
    <mergeCell ref="AC4:AC6"/>
    <mergeCell ref="AD4:AD6"/>
    <mergeCell ref="AE4:AE6"/>
    <mergeCell ref="AF4:AF6"/>
    <mergeCell ref="U4:U6"/>
    <mergeCell ref="V4:V6"/>
    <mergeCell ref="T7:T10"/>
    <mergeCell ref="U7:U10"/>
    <mergeCell ref="V7:V10"/>
    <mergeCell ref="W7:W10"/>
    <mergeCell ref="X7:X10"/>
    <mergeCell ref="C11:C14"/>
    <mergeCell ref="D11:D14"/>
    <mergeCell ref="E11:E14"/>
    <mergeCell ref="I11:I14"/>
    <mergeCell ref="J11:J14"/>
    <mergeCell ref="M7:M10"/>
    <mergeCell ref="N7:N10"/>
    <mergeCell ref="O7:O10"/>
    <mergeCell ref="P7:P10"/>
    <mergeCell ref="Q7:Q10"/>
    <mergeCell ref="R7:R10"/>
    <mergeCell ref="G7:G35"/>
    <mergeCell ref="H7:H14"/>
    <mergeCell ref="I7:I10"/>
    <mergeCell ref="J7:J10"/>
    <mergeCell ref="K7:K10"/>
    <mergeCell ref="L7:L10"/>
    <mergeCell ref="K11:K14"/>
    <mergeCell ref="L11:L14"/>
    <mergeCell ref="L15:L16"/>
    <mergeCell ref="M15:M16"/>
    <mergeCell ref="N15:N16"/>
    <mergeCell ref="O15:O16"/>
    <mergeCell ref="P15:P16"/>
    <mergeCell ref="Q15:Q16"/>
    <mergeCell ref="E20:E23"/>
    <mergeCell ref="T11:T14"/>
    <mergeCell ref="U11:U14"/>
    <mergeCell ref="V11:V14"/>
    <mergeCell ref="W11:W14"/>
    <mergeCell ref="X11:X14"/>
    <mergeCell ref="C15:C16"/>
    <mergeCell ref="D15:D16"/>
    <mergeCell ref="E15:E16"/>
    <mergeCell ref="H15:H19"/>
    <mergeCell ref="I15:I16"/>
    <mergeCell ref="M11:M14"/>
    <mergeCell ref="N11:N14"/>
    <mergeCell ref="O11:O14"/>
    <mergeCell ref="P11:P14"/>
    <mergeCell ref="Q11:Q14"/>
    <mergeCell ref="R11:R14"/>
    <mergeCell ref="J15:J16"/>
    <mergeCell ref="K15:K16"/>
    <mergeCell ref="R15:R16"/>
    <mergeCell ref="T15:T16"/>
    <mergeCell ref="U15:U16"/>
    <mergeCell ref="V15:V16"/>
    <mergeCell ref="W15:W16"/>
    <mergeCell ref="X15:X16"/>
    <mergeCell ref="N17:N19"/>
    <mergeCell ref="O17:O19"/>
    <mergeCell ref="P17:P19"/>
    <mergeCell ref="Q17:Q19"/>
    <mergeCell ref="C17:C19"/>
    <mergeCell ref="D17:D19"/>
    <mergeCell ref="E17:E19"/>
    <mergeCell ref="I17:I19"/>
    <mergeCell ref="J17:J19"/>
    <mergeCell ref="K17:K19"/>
    <mergeCell ref="H20:H23"/>
    <mergeCell ref="I20:I23"/>
    <mergeCell ref="J20:J23"/>
    <mergeCell ref="R17:R19"/>
    <mergeCell ref="T17:T19"/>
    <mergeCell ref="U17:U19"/>
    <mergeCell ref="V17:V19"/>
    <mergeCell ref="W17:W19"/>
    <mergeCell ref="X20:X23"/>
    <mergeCell ref="Q20:Q23"/>
    <mergeCell ref="R20:R23"/>
    <mergeCell ref="T20:T23"/>
    <mergeCell ref="U20:U23"/>
    <mergeCell ref="V20:V23"/>
    <mergeCell ref="W20:W23"/>
    <mergeCell ref="K20:K23"/>
    <mergeCell ref="L20:L23"/>
    <mergeCell ref="M20:M23"/>
    <mergeCell ref="N20:N23"/>
    <mergeCell ref="O20:O23"/>
    <mergeCell ref="P20:P23"/>
    <mergeCell ref="X17:X19"/>
    <mergeCell ref="L17:L19"/>
    <mergeCell ref="M17:M19"/>
    <mergeCell ref="C24:C27"/>
    <mergeCell ref="D24:D27"/>
    <mergeCell ref="E24:E27"/>
    <mergeCell ref="H24:H35"/>
    <mergeCell ref="I24:I27"/>
    <mergeCell ref="J24:J27"/>
    <mergeCell ref="K24:K27"/>
    <mergeCell ref="L24:L27"/>
    <mergeCell ref="M24:M27"/>
    <mergeCell ref="L28:L30"/>
    <mergeCell ref="M28:M30"/>
    <mergeCell ref="C33:C35"/>
    <mergeCell ref="D33:D35"/>
    <mergeCell ref="E33:E35"/>
    <mergeCell ref="I33:I35"/>
    <mergeCell ref="J33:J35"/>
    <mergeCell ref="K33:K35"/>
    <mergeCell ref="C31:C32"/>
    <mergeCell ref="D31:D32"/>
    <mergeCell ref="E31:E32"/>
    <mergeCell ref="I31:I32"/>
    <mergeCell ref="J31:J32"/>
    <mergeCell ref="K31:K32"/>
    <mergeCell ref="C20:C23"/>
    <mergeCell ref="D20:D23"/>
    <mergeCell ref="U24:U27"/>
    <mergeCell ref="V24:V27"/>
    <mergeCell ref="W24:W27"/>
    <mergeCell ref="X24:X27"/>
    <mergeCell ref="C28:C30"/>
    <mergeCell ref="D28:D30"/>
    <mergeCell ref="E28:E30"/>
    <mergeCell ref="I28:I30"/>
    <mergeCell ref="J28:J30"/>
    <mergeCell ref="K28:K30"/>
    <mergeCell ref="N24:N27"/>
    <mergeCell ref="O24:O27"/>
    <mergeCell ref="P24:P27"/>
    <mergeCell ref="Q24:Q27"/>
    <mergeCell ref="R24:R27"/>
    <mergeCell ref="T24:T27"/>
    <mergeCell ref="R28:R30"/>
    <mergeCell ref="T28:T30"/>
    <mergeCell ref="U28:U30"/>
    <mergeCell ref="V28:V30"/>
    <mergeCell ref="W28:W30"/>
    <mergeCell ref="X28:X30"/>
    <mergeCell ref="N28:N30"/>
    <mergeCell ref="O28:O30"/>
    <mergeCell ref="P28:P30"/>
    <mergeCell ref="Q28:Q30"/>
    <mergeCell ref="V31:V32"/>
    <mergeCell ref="W31:W32"/>
    <mergeCell ref="X31:X32"/>
    <mergeCell ref="L31:L32"/>
    <mergeCell ref="M31:M32"/>
    <mergeCell ref="N31:N32"/>
    <mergeCell ref="O31:O32"/>
    <mergeCell ref="P31:P32"/>
    <mergeCell ref="Q31:Q32"/>
    <mergeCell ref="R31:R32"/>
    <mergeCell ref="T31:T32"/>
    <mergeCell ref="U31:U32"/>
    <mergeCell ref="R33:R35"/>
    <mergeCell ref="T33:T35"/>
    <mergeCell ref="U33:U35"/>
    <mergeCell ref="V33:V35"/>
    <mergeCell ref="W33:W35"/>
    <mergeCell ref="X33:X35"/>
    <mergeCell ref="L33:L35"/>
    <mergeCell ref="M33:M35"/>
    <mergeCell ref="N33:N35"/>
    <mergeCell ref="O33:O35"/>
    <mergeCell ref="P33:P35"/>
    <mergeCell ref="Q33:Q35"/>
    <mergeCell ref="A36:A53"/>
    <mergeCell ref="B36:B53"/>
    <mergeCell ref="C36:C37"/>
    <mergeCell ref="D36:D37"/>
    <mergeCell ref="E36:E37"/>
    <mergeCell ref="F36:F53"/>
    <mergeCell ref="C42:C45"/>
    <mergeCell ref="D42:D45"/>
    <mergeCell ref="E42:E45"/>
    <mergeCell ref="C49:C53"/>
    <mergeCell ref="C46:C48"/>
    <mergeCell ref="D46:D48"/>
    <mergeCell ref="E46:E48"/>
    <mergeCell ref="T36:T37"/>
    <mergeCell ref="U36:U37"/>
    <mergeCell ref="V36:V37"/>
    <mergeCell ref="W36:W37"/>
    <mergeCell ref="X36:X37"/>
    <mergeCell ref="C38:C39"/>
    <mergeCell ref="D38:D39"/>
    <mergeCell ref="E38:E39"/>
    <mergeCell ref="H38:H45"/>
    <mergeCell ref="I38:I39"/>
    <mergeCell ref="M36:M37"/>
    <mergeCell ref="N36:N37"/>
    <mergeCell ref="O36:O37"/>
    <mergeCell ref="P36:P37"/>
    <mergeCell ref="Q36:Q37"/>
    <mergeCell ref="R36:R37"/>
    <mergeCell ref="G36:G53"/>
    <mergeCell ref="H36:H37"/>
    <mergeCell ref="I36:I37"/>
    <mergeCell ref="J36:J37"/>
    <mergeCell ref="K36:K37"/>
    <mergeCell ref="L36:L37"/>
    <mergeCell ref="J38:J39"/>
    <mergeCell ref="K38:K39"/>
    <mergeCell ref="T38:T39"/>
    <mergeCell ref="U38:U39"/>
    <mergeCell ref="V38:V39"/>
    <mergeCell ref="W38:W39"/>
    <mergeCell ref="X38:X39"/>
    <mergeCell ref="C40:C41"/>
    <mergeCell ref="D40:D41"/>
    <mergeCell ref="E40:E41"/>
    <mergeCell ref="I40:I41"/>
    <mergeCell ref="J40:J41"/>
    <mergeCell ref="M38:M39"/>
    <mergeCell ref="N38:N39"/>
    <mergeCell ref="O38:O39"/>
    <mergeCell ref="P38:P39"/>
    <mergeCell ref="Q38:Q39"/>
    <mergeCell ref="R38:R39"/>
    <mergeCell ref="L38:L39"/>
    <mergeCell ref="K40:K41"/>
    <mergeCell ref="R40:R41"/>
    <mergeCell ref="T40:T41"/>
    <mergeCell ref="U40:U41"/>
    <mergeCell ref="V40:V41"/>
    <mergeCell ref="W40:W41"/>
    <mergeCell ref="X40:X41"/>
    <mergeCell ref="L40:L41"/>
    <mergeCell ref="M40:M41"/>
    <mergeCell ref="N40:N41"/>
    <mergeCell ref="O40:O41"/>
    <mergeCell ref="P40:P41"/>
    <mergeCell ref="Q40:Q41"/>
    <mergeCell ref="V42:V45"/>
    <mergeCell ref="W42:W45"/>
    <mergeCell ref="X42:X45"/>
    <mergeCell ref="U42:U45"/>
    <mergeCell ref="S40:S41"/>
    <mergeCell ref="H46:H48"/>
    <mergeCell ref="I46:I48"/>
    <mergeCell ref="J46:J48"/>
    <mergeCell ref="K46:K48"/>
    <mergeCell ref="O42:O45"/>
    <mergeCell ref="P42:P45"/>
    <mergeCell ref="Q42:Q45"/>
    <mergeCell ref="R42:R45"/>
    <mergeCell ref="T42:T45"/>
    <mergeCell ref="I42:I45"/>
    <mergeCell ref="J42:J45"/>
    <mergeCell ref="K42:K45"/>
    <mergeCell ref="L42:L45"/>
    <mergeCell ref="M42:M45"/>
    <mergeCell ref="N42:N45"/>
    <mergeCell ref="R46:R48"/>
    <mergeCell ref="T46:T48"/>
    <mergeCell ref="U46:U48"/>
    <mergeCell ref="V46:V48"/>
    <mergeCell ref="W46:W48"/>
    <mergeCell ref="X46:X48"/>
    <mergeCell ref="L46:L48"/>
    <mergeCell ref="M46:M48"/>
    <mergeCell ref="N46:N48"/>
    <mergeCell ref="O46:O48"/>
    <mergeCell ref="P46:P48"/>
    <mergeCell ref="Q46:Q48"/>
    <mergeCell ref="X49:X53"/>
    <mergeCell ref="L49:L53"/>
    <mergeCell ref="M49:M53"/>
    <mergeCell ref="N49:N53"/>
    <mergeCell ref="O49:O53"/>
    <mergeCell ref="P49:P53"/>
    <mergeCell ref="Q49:Q53"/>
    <mergeCell ref="D49:D53"/>
    <mergeCell ref="E49:E53"/>
    <mergeCell ref="H49:H53"/>
    <mergeCell ref="I49:I53"/>
    <mergeCell ref="J49:J53"/>
    <mergeCell ref="K49:K53"/>
    <mergeCell ref="C54:C56"/>
    <mergeCell ref="D54:D56"/>
    <mergeCell ref="E54:E56"/>
    <mergeCell ref="F54:F89"/>
    <mergeCell ref="R49:R53"/>
    <mergeCell ref="T49:T53"/>
    <mergeCell ref="U49:U53"/>
    <mergeCell ref="V49:V53"/>
    <mergeCell ref="W49:W53"/>
    <mergeCell ref="T54:T56"/>
    <mergeCell ref="U54:U56"/>
    <mergeCell ref="V54:V56"/>
    <mergeCell ref="W54:W56"/>
    <mergeCell ref="C62:C64"/>
    <mergeCell ref="D62:D64"/>
    <mergeCell ref="E62:E64"/>
    <mergeCell ref="H62:H64"/>
    <mergeCell ref="I62:I64"/>
    <mergeCell ref="J62:J64"/>
    <mergeCell ref="K62:K64"/>
    <mergeCell ref="L62:L64"/>
    <mergeCell ref="M62:M64"/>
    <mergeCell ref="N60:N61"/>
    <mergeCell ref="O60:O61"/>
    <mergeCell ref="X54:X56"/>
    <mergeCell ref="C57:C59"/>
    <mergeCell ref="D57:D59"/>
    <mergeCell ref="E57:E59"/>
    <mergeCell ref="H57:H59"/>
    <mergeCell ref="I57:I59"/>
    <mergeCell ref="M54:M56"/>
    <mergeCell ref="N54:N56"/>
    <mergeCell ref="O54:O56"/>
    <mergeCell ref="P54:P56"/>
    <mergeCell ref="Q54:Q56"/>
    <mergeCell ref="R54:R56"/>
    <mergeCell ref="G54:G89"/>
    <mergeCell ref="H54:H56"/>
    <mergeCell ref="I54:I56"/>
    <mergeCell ref="J54:J56"/>
    <mergeCell ref="K54:K56"/>
    <mergeCell ref="L54:L56"/>
    <mergeCell ref="J57:J59"/>
    <mergeCell ref="K57:K59"/>
    <mergeCell ref="T57:T59"/>
    <mergeCell ref="U57:U59"/>
    <mergeCell ref="V57:V59"/>
    <mergeCell ref="W57:W59"/>
    <mergeCell ref="X57:X59"/>
    <mergeCell ref="C60:C61"/>
    <mergeCell ref="D60:D61"/>
    <mergeCell ref="E60:E61"/>
    <mergeCell ref="H60:H61"/>
    <mergeCell ref="I60:I61"/>
    <mergeCell ref="M57:M59"/>
    <mergeCell ref="N57:N59"/>
    <mergeCell ref="O57:O59"/>
    <mergeCell ref="P57:P59"/>
    <mergeCell ref="Q57:Q59"/>
    <mergeCell ref="R57:R59"/>
    <mergeCell ref="L57:L59"/>
    <mergeCell ref="J60:J61"/>
    <mergeCell ref="X60:X61"/>
    <mergeCell ref="Q60:Q61"/>
    <mergeCell ref="R60:R61"/>
    <mergeCell ref="T60:T61"/>
    <mergeCell ref="U60:U61"/>
    <mergeCell ref="V60:V61"/>
    <mergeCell ref="W60:W61"/>
    <mergeCell ref="K60:K61"/>
    <mergeCell ref="L60:L61"/>
    <mergeCell ref="M60:M61"/>
    <mergeCell ref="P60:P61"/>
    <mergeCell ref="U62:U64"/>
    <mergeCell ref="V62:V64"/>
    <mergeCell ref="W62:W64"/>
    <mergeCell ref="X62:X64"/>
    <mergeCell ref="C65:C66"/>
    <mergeCell ref="D65:D66"/>
    <mergeCell ref="E65:E66"/>
    <mergeCell ref="H65:H66"/>
    <mergeCell ref="I65:I66"/>
    <mergeCell ref="J65:J66"/>
    <mergeCell ref="N62:N64"/>
    <mergeCell ref="O62:O64"/>
    <mergeCell ref="P62:P64"/>
    <mergeCell ref="Q62:Q64"/>
    <mergeCell ref="R62:R64"/>
    <mergeCell ref="T62:T64"/>
    <mergeCell ref="X65:X66"/>
    <mergeCell ref="Q65:Q66"/>
    <mergeCell ref="R65:R66"/>
    <mergeCell ref="T65:T66"/>
    <mergeCell ref="U65:U66"/>
    <mergeCell ref="V65:V66"/>
    <mergeCell ref="W65:W66"/>
    <mergeCell ref="A67:A88"/>
    <mergeCell ref="C67:C70"/>
    <mergeCell ref="D67:D70"/>
    <mergeCell ref="E67:E70"/>
    <mergeCell ref="H67:H70"/>
    <mergeCell ref="I67:I70"/>
    <mergeCell ref="J67:J70"/>
    <mergeCell ref="K67:K70"/>
    <mergeCell ref="L67:L70"/>
    <mergeCell ref="K65:K66"/>
    <mergeCell ref="L65:L66"/>
    <mergeCell ref="M65:M66"/>
    <mergeCell ref="N65:N66"/>
    <mergeCell ref="O65:O66"/>
    <mergeCell ref="P65:P66"/>
    <mergeCell ref="A54:A66"/>
    <mergeCell ref="B54:B89"/>
    <mergeCell ref="T67:T70"/>
    <mergeCell ref="C75:C79"/>
    <mergeCell ref="D75:D79"/>
    <mergeCell ref="E75:E79"/>
    <mergeCell ref="H75:H79"/>
    <mergeCell ref="I75:I79"/>
    <mergeCell ref="J75:J79"/>
    <mergeCell ref="K75:K79"/>
    <mergeCell ref="L75:L79"/>
    <mergeCell ref="K71:K74"/>
    <mergeCell ref="L71:L74"/>
    <mergeCell ref="M71:M74"/>
    <mergeCell ref="N71:N74"/>
    <mergeCell ref="O71:O74"/>
    <mergeCell ref="T75:T79"/>
    <mergeCell ref="R86:R88"/>
    <mergeCell ref="U67:U70"/>
    <mergeCell ref="V67:V70"/>
    <mergeCell ref="W67:W70"/>
    <mergeCell ref="X67:X70"/>
    <mergeCell ref="C71:C74"/>
    <mergeCell ref="D71:D74"/>
    <mergeCell ref="E71:E74"/>
    <mergeCell ref="H71:H74"/>
    <mergeCell ref="I71:I74"/>
    <mergeCell ref="M67:M70"/>
    <mergeCell ref="N67:N70"/>
    <mergeCell ref="O67:O70"/>
    <mergeCell ref="P67:P70"/>
    <mergeCell ref="Q67:Q70"/>
    <mergeCell ref="R67:R70"/>
    <mergeCell ref="W71:W74"/>
    <mergeCell ref="X71:X74"/>
    <mergeCell ref="P71:P74"/>
    <mergeCell ref="Q71:Q74"/>
    <mergeCell ref="R71:R74"/>
    <mergeCell ref="T71:T74"/>
    <mergeCell ref="U71:U74"/>
    <mergeCell ref="V71:V74"/>
    <mergeCell ref="J71:J74"/>
    <mergeCell ref="U75:U79"/>
    <mergeCell ref="V75:V79"/>
    <mergeCell ref="W75:W79"/>
    <mergeCell ref="X75:X79"/>
    <mergeCell ref="AE75:AE79"/>
    <mergeCell ref="M75:M79"/>
    <mergeCell ref="N75:N79"/>
    <mergeCell ref="O75:O79"/>
    <mergeCell ref="P75:P79"/>
    <mergeCell ref="Q75:Q79"/>
    <mergeCell ref="R75:R79"/>
    <mergeCell ref="AM75:AM79"/>
    <mergeCell ref="AN75:AN79"/>
    <mergeCell ref="AO75:AO79"/>
    <mergeCell ref="AP75:AP79"/>
    <mergeCell ref="AQ75:AQ79"/>
    <mergeCell ref="AR75:AR79"/>
    <mergeCell ref="AG75:AG79"/>
    <mergeCell ref="AH75:AH79"/>
    <mergeCell ref="AI75:AI79"/>
    <mergeCell ref="AJ75:AJ79"/>
    <mergeCell ref="AK75:AK79"/>
    <mergeCell ref="AL75:AL79"/>
    <mergeCell ref="BA75:BA79"/>
    <mergeCell ref="BB75:BB79"/>
    <mergeCell ref="BC75:BC79"/>
    <mergeCell ref="BD75:BD79"/>
    <mergeCell ref="AS75:AS79"/>
    <mergeCell ref="AT75:AT79"/>
    <mergeCell ref="AU75:AU79"/>
    <mergeCell ref="AV75:AV79"/>
    <mergeCell ref="AW75:AW79"/>
    <mergeCell ref="AX75:AX79"/>
    <mergeCell ref="BQ75:BQ79"/>
    <mergeCell ref="BR75:BR79"/>
    <mergeCell ref="BS75:BS79"/>
    <mergeCell ref="BT75:BT79"/>
    <mergeCell ref="BU75:BU79"/>
    <mergeCell ref="C80:C82"/>
    <mergeCell ref="D80:D82"/>
    <mergeCell ref="E80:E82"/>
    <mergeCell ref="H80:H82"/>
    <mergeCell ref="I80:I82"/>
    <mergeCell ref="BK75:BK79"/>
    <mergeCell ref="BL75:BL79"/>
    <mergeCell ref="BM75:BM79"/>
    <mergeCell ref="BN75:BN79"/>
    <mergeCell ref="BO75:BO79"/>
    <mergeCell ref="BP75:BP79"/>
    <mergeCell ref="BE75:BE79"/>
    <mergeCell ref="BF75:BF79"/>
    <mergeCell ref="BG75:BG79"/>
    <mergeCell ref="BH75:BH79"/>
    <mergeCell ref="BI75:BI79"/>
    <mergeCell ref="BJ75:BJ79"/>
    <mergeCell ref="AY75:AY79"/>
    <mergeCell ref="AZ75:AZ79"/>
    <mergeCell ref="W80:W82"/>
    <mergeCell ref="X80:X82"/>
    <mergeCell ref="C83:C85"/>
    <mergeCell ref="D83:D85"/>
    <mergeCell ref="E83:E85"/>
    <mergeCell ref="H83:H85"/>
    <mergeCell ref="I83:I85"/>
    <mergeCell ref="J83:J85"/>
    <mergeCell ref="K83:K85"/>
    <mergeCell ref="L83:L85"/>
    <mergeCell ref="P80:P82"/>
    <mergeCell ref="Q80:Q82"/>
    <mergeCell ref="R80:R82"/>
    <mergeCell ref="T80:T82"/>
    <mergeCell ref="U80:U82"/>
    <mergeCell ref="V80:V82"/>
    <mergeCell ref="J80:J82"/>
    <mergeCell ref="K80:K82"/>
    <mergeCell ref="L80:L82"/>
    <mergeCell ref="M80:M82"/>
    <mergeCell ref="N80:N82"/>
    <mergeCell ref="O80:O82"/>
    <mergeCell ref="T83:T85"/>
    <mergeCell ref="U83:U85"/>
    <mergeCell ref="V83:V85"/>
    <mergeCell ref="W83:W85"/>
    <mergeCell ref="X83:X85"/>
    <mergeCell ref="H86:H88"/>
    <mergeCell ref="I86:I88"/>
    <mergeCell ref="J86:J88"/>
    <mergeCell ref="K86:K88"/>
    <mergeCell ref="L86:L88"/>
    <mergeCell ref="M83:M85"/>
    <mergeCell ref="N83:N85"/>
    <mergeCell ref="O83:O85"/>
    <mergeCell ref="P83:P85"/>
    <mergeCell ref="Q83:Q85"/>
    <mergeCell ref="R83:R85"/>
    <mergeCell ref="T86:T88"/>
    <mergeCell ref="U86:U88"/>
    <mergeCell ref="V86:V88"/>
    <mergeCell ref="W86:W88"/>
    <mergeCell ref="X86:X88"/>
    <mergeCell ref="M86:M88"/>
    <mergeCell ref="N86:N88"/>
    <mergeCell ref="O86:O88"/>
    <mergeCell ref="P86:P88"/>
    <mergeCell ref="Q86:Q88"/>
    <mergeCell ref="S15:S16"/>
    <mergeCell ref="S17:S19"/>
    <mergeCell ref="S20:S23"/>
    <mergeCell ref="S24:S27"/>
    <mergeCell ref="S28:S30"/>
    <mergeCell ref="S31:S32"/>
    <mergeCell ref="S33:S35"/>
    <mergeCell ref="S36:S37"/>
    <mergeCell ref="S38:S39"/>
  </mergeCells>
  <printOptions horizontalCentered="1"/>
  <pageMargins left="0.78740157480314965" right="0.39370078740157483" top="1.3779527559055118" bottom="0.19685039370078741" header="0.31496062992125984" footer="0.31496062992125984"/>
  <pageSetup scale="46" fitToHeight="0" orientation="landscape" r:id="rId1"/>
  <rowBreaks count="2" manualBreakCount="2">
    <brk id="41" max="71" man="1"/>
    <brk id="66" max="71" man="1"/>
  </rowBreaks>
  <colBreaks count="2" manualBreakCount="2">
    <brk id="11" max="86" man="1"/>
    <brk id="31" max="88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W117"/>
  <sheetViews>
    <sheetView showGridLines="0" view="pageBreakPreview" topLeftCell="J1" zoomScale="85" zoomScaleNormal="120" zoomScaleSheetLayoutView="85" zoomScalePageLayoutView="120" workbookViewId="0">
      <selection activeCell="Q4" sqref="Q4:Q6"/>
    </sheetView>
  </sheetViews>
  <sheetFormatPr baseColWidth="10" defaultColWidth="12.42578125" defaultRowHeight="48" customHeight="1" x14ac:dyDescent="0.25"/>
  <cols>
    <col min="1" max="1" width="18.85546875" style="38" hidden="1" customWidth="1"/>
    <col min="2" max="2" width="13.42578125" style="38" hidden="1" customWidth="1"/>
    <col min="3" max="3" width="9.28515625" style="38" hidden="1" customWidth="1"/>
    <col min="4" max="5" width="16.42578125" style="38" hidden="1" customWidth="1"/>
    <col min="6" max="6" width="12.42578125" style="38" hidden="1" customWidth="1"/>
    <col min="7" max="7" width="12" style="38" hidden="1" customWidth="1"/>
    <col min="8" max="8" width="19.7109375" style="38" hidden="1" customWidth="1"/>
    <col min="9" max="9" width="23.42578125" style="39" customWidth="1"/>
    <col min="10" max="10" width="20.42578125" style="40" customWidth="1"/>
    <col min="11" max="11" width="23.85546875" style="39" hidden="1" customWidth="1"/>
    <col min="12" max="12" width="30.140625" style="39" hidden="1" customWidth="1"/>
    <col min="13" max="13" width="29.7109375" style="39" customWidth="1"/>
    <col min="14" max="14" width="34.7109375" style="40" customWidth="1"/>
    <col min="15" max="15" width="14.85546875" style="40" customWidth="1"/>
    <col min="16" max="16" width="9.85546875" style="41" hidden="1" customWidth="1"/>
    <col min="17" max="22" width="9.7109375" style="39" customWidth="1"/>
    <col min="23" max="23" width="9.7109375" style="39" hidden="1" customWidth="1"/>
    <col min="24" max="24" width="19.28515625" style="41" hidden="1" customWidth="1"/>
    <col min="25" max="25" width="56.85546875" style="39" customWidth="1"/>
    <col min="26" max="26" width="21.42578125" style="39" hidden="1" customWidth="1"/>
    <col min="27" max="27" width="11.85546875" style="39" hidden="1" customWidth="1"/>
    <col min="28" max="28" width="37" style="39" hidden="1" customWidth="1"/>
    <col min="29" max="29" width="13.42578125" style="39" customWidth="1"/>
    <col min="30" max="30" width="16.7109375" style="39" customWidth="1"/>
    <col min="31" max="31" width="22" style="39" hidden="1" customWidth="1"/>
    <col min="32" max="32" width="25.42578125" style="41" hidden="1" customWidth="1"/>
    <col min="33" max="33" width="7.7109375" style="38" hidden="1" customWidth="1"/>
    <col min="34" max="34" width="16.42578125" style="38" hidden="1" customWidth="1"/>
    <col min="35" max="35" width="7.7109375" style="38" hidden="1" customWidth="1"/>
    <col min="36" max="37" width="5.42578125" style="38" hidden="1" customWidth="1"/>
    <col min="38" max="38" width="11.7109375" style="38" hidden="1" customWidth="1"/>
    <col min="39" max="39" width="18.7109375" style="38" hidden="1" customWidth="1"/>
    <col min="40" max="46" width="7.140625" style="38" hidden="1" customWidth="1"/>
    <col min="47" max="47" width="12.85546875" style="38" hidden="1" customWidth="1"/>
    <col min="48" max="48" width="12.7109375" style="38" hidden="1" customWidth="1"/>
    <col min="49" max="49" width="5" style="38" hidden="1" customWidth="1"/>
    <col min="50" max="50" width="11.42578125" style="38" hidden="1" customWidth="1"/>
    <col min="51" max="51" width="11.140625" style="38" hidden="1" customWidth="1"/>
    <col min="52" max="52" width="7.85546875" style="38" hidden="1" customWidth="1"/>
    <col min="53" max="54" width="9.7109375" style="42" hidden="1" customWidth="1"/>
    <col min="55" max="55" width="10.140625" style="42" hidden="1" customWidth="1"/>
    <col min="56" max="60" width="7.7109375" style="42" hidden="1" customWidth="1"/>
    <col min="61" max="70" width="6.28515625" style="42" hidden="1" customWidth="1"/>
    <col min="71" max="71" width="10.140625" style="42" hidden="1" customWidth="1"/>
    <col min="72" max="72" width="8.28515625" style="42" hidden="1" customWidth="1"/>
    <col min="73" max="73" width="8.42578125" style="42" hidden="1" customWidth="1"/>
    <col min="74" max="75" width="12.42578125" style="3" customWidth="1"/>
    <col min="76" max="16384" width="12.42578125" style="3"/>
  </cols>
  <sheetData>
    <row r="1" spans="1:75" ht="21" customHeight="1" x14ac:dyDescent="0.25">
      <c r="A1" s="274"/>
      <c r="B1" s="275"/>
      <c r="C1" s="275"/>
      <c r="D1" s="275"/>
      <c r="E1" s="275"/>
      <c r="F1" s="276"/>
      <c r="G1" s="276"/>
      <c r="H1" s="276"/>
      <c r="I1" s="280" t="s">
        <v>3</v>
      </c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0"/>
      <c r="BE1" s="280"/>
      <c r="BF1" s="280"/>
      <c r="BG1" s="280"/>
      <c r="BH1" s="280"/>
      <c r="BI1" s="280"/>
      <c r="BJ1" s="280"/>
      <c r="BK1" s="280"/>
      <c r="BL1" s="280"/>
      <c r="BM1" s="280"/>
      <c r="BN1" s="280"/>
      <c r="BO1" s="280"/>
      <c r="BP1" s="280"/>
      <c r="BQ1" s="280"/>
      <c r="BR1" s="280"/>
      <c r="BS1" s="280"/>
      <c r="BT1" s="280"/>
      <c r="BU1" s="281"/>
      <c r="BV1" s="1"/>
      <c r="BW1" s="2"/>
    </row>
    <row r="2" spans="1:75" ht="21" customHeight="1" x14ac:dyDescent="0.25">
      <c r="A2" s="277"/>
      <c r="B2" s="278"/>
      <c r="C2" s="278"/>
      <c r="D2" s="278"/>
      <c r="E2" s="278"/>
      <c r="F2" s="279"/>
      <c r="G2" s="279"/>
      <c r="H2" s="279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BP2" s="282"/>
      <c r="BQ2" s="282"/>
      <c r="BR2" s="282"/>
      <c r="BS2" s="282"/>
      <c r="BT2" s="282"/>
      <c r="BU2" s="283"/>
      <c r="BV2" s="4"/>
      <c r="BW2" s="2"/>
    </row>
    <row r="3" spans="1:75" s="11" customFormat="1" ht="12" customHeight="1" x14ac:dyDescent="0.25">
      <c r="A3" s="5" t="s">
        <v>4</v>
      </c>
      <c r="B3" s="6"/>
      <c r="C3" s="6"/>
      <c r="D3" s="6"/>
      <c r="E3" s="6"/>
      <c r="F3" s="7">
        <v>2020</v>
      </c>
      <c r="G3" s="8" t="s">
        <v>5</v>
      </c>
      <c r="H3" s="7">
        <v>2</v>
      </c>
      <c r="I3" s="9" t="s">
        <v>6</v>
      </c>
      <c r="J3" s="284" t="s">
        <v>7</v>
      </c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4"/>
      <c r="BM3" s="284"/>
      <c r="BN3" s="284"/>
      <c r="BO3" s="284"/>
      <c r="BP3" s="284"/>
      <c r="BQ3" s="284"/>
      <c r="BR3" s="284"/>
      <c r="BS3" s="284"/>
      <c r="BT3" s="284"/>
      <c r="BU3" s="285"/>
      <c r="BV3" s="4"/>
      <c r="BW3" s="10"/>
    </row>
    <row r="4" spans="1:75" s="13" customFormat="1" ht="25.5" customHeight="1" x14ac:dyDescent="0.25">
      <c r="A4" s="396" t="s">
        <v>8</v>
      </c>
      <c r="B4" s="392" t="s">
        <v>9</v>
      </c>
      <c r="C4" s="392" t="s">
        <v>10</v>
      </c>
      <c r="D4" s="392" t="s">
        <v>11</v>
      </c>
      <c r="E4" s="392" t="s">
        <v>12</v>
      </c>
      <c r="F4" s="392" t="s">
        <v>13</v>
      </c>
      <c r="G4" s="392" t="s">
        <v>14</v>
      </c>
      <c r="H4" s="392" t="s">
        <v>15</v>
      </c>
      <c r="I4" s="392" t="s">
        <v>1</v>
      </c>
      <c r="J4" s="392" t="s">
        <v>494</v>
      </c>
      <c r="K4" s="392" t="s">
        <v>16</v>
      </c>
      <c r="L4" s="395" t="s">
        <v>17</v>
      </c>
      <c r="M4" s="392" t="s">
        <v>18</v>
      </c>
      <c r="N4" s="392" t="s">
        <v>19</v>
      </c>
      <c r="O4" s="392" t="s">
        <v>20</v>
      </c>
      <c r="P4" s="392" t="s">
        <v>21</v>
      </c>
      <c r="Q4" s="392" t="s">
        <v>493</v>
      </c>
      <c r="R4" s="398" t="s">
        <v>23</v>
      </c>
      <c r="S4" s="483" t="s">
        <v>515</v>
      </c>
      <c r="T4" s="398" t="s">
        <v>24</v>
      </c>
      <c r="U4" s="398" t="s">
        <v>25</v>
      </c>
      <c r="V4" s="398" t="s">
        <v>26</v>
      </c>
      <c r="W4" s="270" t="s">
        <v>493</v>
      </c>
      <c r="X4" s="288" t="s">
        <v>27</v>
      </c>
      <c r="Y4" s="270" t="s">
        <v>28</v>
      </c>
      <c r="Z4" s="270" t="s">
        <v>29</v>
      </c>
      <c r="AA4" s="270" t="s">
        <v>30</v>
      </c>
      <c r="AB4" s="270" t="s">
        <v>31</v>
      </c>
      <c r="AC4" s="270" t="s">
        <v>32</v>
      </c>
      <c r="AD4" s="270" t="s">
        <v>33</v>
      </c>
      <c r="AE4" s="270" t="s">
        <v>34</v>
      </c>
      <c r="AF4" s="288" t="s">
        <v>35</v>
      </c>
      <c r="AG4" s="297" t="s">
        <v>36</v>
      </c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AW4" s="297"/>
      <c r="AX4" s="297"/>
      <c r="AY4" s="297"/>
      <c r="AZ4" s="297"/>
      <c r="BA4" s="291" t="s">
        <v>37</v>
      </c>
      <c r="BB4" s="291"/>
      <c r="BC4" s="291"/>
      <c r="BD4" s="291"/>
      <c r="BE4" s="291"/>
      <c r="BF4" s="291"/>
      <c r="BG4" s="291"/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1"/>
      <c r="BS4" s="291"/>
      <c r="BT4" s="291"/>
      <c r="BU4" s="292"/>
      <c r="BV4" s="12"/>
    </row>
    <row r="5" spans="1:75" s="16" customFormat="1" ht="42.75" hidden="1" customHeight="1" x14ac:dyDescent="0.25">
      <c r="A5" s="397"/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5"/>
      <c r="M5" s="393"/>
      <c r="N5" s="393"/>
      <c r="O5" s="393"/>
      <c r="P5" s="393"/>
      <c r="Q5" s="393"/>
      <c r="R5" s="399"/>
      <c r="S5" s="484"/>
      <c r="T5" s="399"/>
      <c r="U5" s="399"/>
      <c r="V5" s="399"/>
      <c r="W5" s="271"/>
      <c r="X5" s="289"/>
      <c r="Y5" s="271"/>
      <c r="Z5" s="271"/>
      <c r="AA5" s="271"/>
      <c r="AB5" s="271"/>
      <c r="AC5" s="271"/>
      <c r="AD5" s="271"/>
      <c r="AE5" s="271"/>
      <c r="AF5" s="289"/>
      <c r="AG5" s="293" t="s">
        <v>38</v>
      </c>
      <c r="AH5" s="293"/>
      <c r="AI5" s="293"/>
      <c r="AJ5" s="293" t="s">
        <v>39</v>
      </c>
      <c r="AK5" s="293"/>
      <c r="AL5" s="293" t="s">
        <v>40</v>
      </c>
      <c r="AM5" s="293"/>
      <c r="AN5" s="293"/>
      <c r="AO5" s="293"/>
      <c r="AP5" s="293"/>
      <c r="AQ5" s="293"/>
      <c r="AR5" s="293"/>
      <c r="AS5" s="293"/>
      <c r="AT5" s="293"/>
      <c r="AU5" s="293"/>
      <c r="AV5" s="110" t="s">
        <v>41</v>
      </c>
      <c r="AW5" s="293" t="s">
        <v>42</v>
      </c>
      <c r="AX5" s="293"/>
      <c r="AY5" s="110" t="s">
        <v>43</v>
      </c>
      <c r="AZ5" s="110" t="s">
        <v>44</v>
      </c>
      <c r="BA5" s="111" t="s">
        <v>45</v>
      </c>
      <c r="BB5" s="111" t="s">
        <v>46</v>
      </c>
      <c r="BC5" s="111" t="s">
        <v>47</v>
      </c>
      <c r="BD5" s="294" t="s">
        <v>48</v>
      </c>
      <c r="BE5" s="294"/>
      <c r="BF5" s="294"/>
      <c r="BG5" s="294"/>
      <c r="BH5" s="294"/>
      <c r="BI5" s="295" t="s">
        <v>49</v>
      </c>
      <c r="BJ5" s="295" t="s">
        <v>50</v>
      </c>
      <c r="BK5" s="295" t="s">
        <v>51</v>
      </c>
      <c r="BL5" s="295" t="s">
        <v>52</v>
      </c>
      <c r="BM5" s="295" t="s">
        <v>53</v>
      </c>
      <c r="BN5" s="295" t="s">
        <v>54</v>
      </c>
      <c r="BO5" s="295" t="s">
        <v>55</v>
      </c>
      <c r="BP5" s="295" t="s">
        <v>56</v>
      </c>
      <c r="BQ5" s="295" t="s">
        <v>57</v>
      </c>
      <c r="BR5" s="295" t="s">
        <v>58</v>
      </c>
      <c r="BS5" s="295" t="s">
        <v>59</v>
      </c>
      <c r="BT5" s="295" t="s">
        <v>60</v>
      </c>
      <c r="BU5" s="298" t="s">
        <v>61</v>
      </c>
    </row>
    <row r="6" spans="1:75" s="16" customFormat="1" ht="24" customHeight="1" x14ac:dyDescent="0.25">
      <c r="A6" s="397"/>
      <c r="B6" s="393"/>
      <c r="C6" s="393"/>
      <c r="D6" s="393"/>
      <c r="E6" s="393"/>
      <c r="F6" s="393"/>
      <c r="G6" s="394"/>
      <c r="H6" s="394"/>
      <c r="I6" s="394"/>
      <c r="J6" s="394"/>
      <c r="K6" s="394"/>
      <c r="L6" s="395"/>
      <c r="M6" s="394"/>
      <c r="N6" s="394"/>
      <c r="O6" s="394"/>
      <c r="P6" s="394"/>
      <c r="Q6" s="394"/>
      <c r="R6" s="400"/>
      <c r="S6" s="485"/>
      <c r="T6" s="400"/>
      <c r="U6" s="400"/>
      <c r="V6" s="400"/>
      <c r="W6" s="272"/>
      <c r="X6" s="290"/>
      <c r="Y6" s="272"/>
      <c r="Z6" s="272"/>
      <c r="AA6" s="272"/>
      <c r="AB6" s="272"/>
      <c r="AC6" s="272"/>
      <c r="AD6" s="272"/>
      <c r="AE6" s="272"/>
      <c r="AF6" s="290"/>
      <c r="AG6" s="17" t="s">
        <v>62</v>
      </c>
      <c r="AH6" s="17" t="s">
        <v>63</v>
      </c>
      <c r="AI6" s="17" t="s">
        <v>64</v>
      </c>
      <c r="AJ6" s="17" t="s">
        <v>65</v>
      </c>
      <c r="AK6" s="17" t="s">
        <v>64</v>
      </c>
      <c r="AL6" s="17" t="s">
        <v>63</v>
      </c>
      <c r="AM6" s="17" t="s">
        <v>66</v>
      </c>
      <c r="AN6" s="17" t="s">
        <v>67</v>
      </c>
      <c r="AO6" s="17" t="s">
        <v>68</v>
      </c>
      <c r="AP6" s="17" t="s">
        <v>69</v>
      </c>
      <c r="AQ6" s="17" t="s">
        <v>70</v>
      </c>
      <c r="AR6" s="17" t="s">
        <v>71</v>
      </c>
      <c r="AS6" s="17" t="s">
        <v>72</v>
      </c>
      <c r="AT6" s="17" t="s">
        <v>73</v>
      </c>
      <c r="AU6" s="17" t="s">
        <v>74</v>
      </c>
      <c r="AV6" s="17" t="s">
        <v>75</v>
      </c>
      <c r="AW6" s="17" t="s">
        <v>76</v>
      </c>
      <c r="AX6" s="17" t="s">
        <v>74</v>
      </c>
      <c r="AY6" s="17" t="s">
        <v>77</v>
      </c>
      <c r="AZ6" s="17" t="s">
        <v>78</v>
      </c>
      <c r="BA6" s="112" t="s">
        <v>79</v>
      </c>
      <c r="BB6" s="112" t="s">
        <v>80</v>
      </c>
      <c r="BC6" s="112" t="s">
        <v>81</v>
      </c>
      <c r="BD6" s="112" t="s">
        <v>82</v>
      </c>
      <c r="BE6" s="112" t="s">
        <v>83</v>
      </c>
      <c r="BF6" s="112" t="s">
        <v>84</v>
      </c>
      <c r="BG6" s="112" t="s">
        <v>85</v>
      </c>
      <c r="BH6" s="112" t="s">
        <v>86</v>
      </c>
      <c r="BI6" s="296"/>
      <c r="BJ6" s="296"/>
      <c r="BK6" s="296"/>
      <c r="BL6" s="296"/>
      <c r="BM6" s="296"/>
      <c r="BN6" s="296"/>
      <c r="BO6" s="296"/>
      <c r="BP6" s="296"/>
      <c r="BQ6" s="296"/>
      <c r="BR6" s="296"/>
      <c r="BS6" s="296"/>
      <c r="BT6" s="296"/>
      <c r="BU6" s="299"/>
    </row>
    <row r="7" spans="1:75" s="23" customFormat="1" ht="15" hidden="1" customHeight="1" x14ac:dyDescent="0.25">
      <c r="A7" s="300" t="s">
        <v>505</v>
      </c>
      <c r="B7" s="303">
        <v>0.3</v>
      </c>
      <c r="C7" s="355">
        <f>+D7*30%</f>
        <v>3.5999999999999997E-2</v>
      </c>
      <c r="D7" s="306">
        <v>0.12</v>
      </c>
      <c r="E7" s="306" t="s">
        <v>88</v>
      </c>
      <c r="F7" s="309">
        <v>1</v>
      </c>
      <c r="G7" s="309">
        <v>0.25</v>
      </c>
      <c r="H7" s="358" t="s">
        <v>89</v>
      </c>
      <c r="I7" s="314" t="s">
        <v>0</v>
      </c>
      <c r="J7" s="314" t="s">
        <v>495</v>
      </c>
      <c r="K7" s="314" t="s">
        <v>91</v>
      </c>
      <c r="L7" s="314" t="s">
        <v>92</v>
      </c>
      <c r="M7" s="314" t="s">
        <v>93</v>
      </c>
      <c r="N7" s="314" t="s">
        <v>94</v>
      </c>
      <c r="O7" s="314" t="s">
        <v>95</v>
      </c>
      <c r="P7" s="314">
        <v>400</v>
      </c>
      <c r="Q7" s="314">
        <v>400</v>
      </c>
      <c r="R7" s="314">
        <v>10</v>
      </c>
      <c r="S7" s="480">
        <v>10</v>
      </c>
      <c r="T7" s="314">
        <v>50</v>
      </c>
      <c r="U7" s="314">
        <v>90</v>
      </c>
      <c r="V7" s="314">
        <v>400</v>
      </c>
      <c r="W7" s="314">
        <v>400</v>
      </c>
      <c r="X7" s="315">
        <v>0</v>
      </c>
      <c r="Y7" s="114" t="s">
        <v>96</v>
      </c>
      <c r="Z7" s="115">
        <v>0</v>
      </c>
      <c r="AA7" s="114">
        <v>15</v>
      </c>
      <c r="AB7" s="114" t="s">
        <v>97</v>
      </c>
      <c r="AC7" s="21">
        <v>43831</v>
      </c>
      <c r="AD7" s="21">
        <v>44196</v>
      </c>
      <c r="AE7" s="114" t="s">
        <v>98</v>
      </c>
      <c r="AF7" s="114" t="s">
        <v>99</v>
      </c>
      <c r="AG7" s="114" t="s">
        <v>100</v>
      </c>
      <c r="AH7" s="114"/>
      <c r="AI7" s="114" t="s">
        <v>100</v>
      </c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 t="s">
        <v>100</v>
      </c>
      <c r="AX7" s="114"/>
      <c r="AY7" s="114" t="s">
        <v>100</v>
      </c>
      <c r="AZ7" s="114"/>
      <c r="BA7" s="114" t="s">
        <v>100</v>
      </c>
      <c r="BB7" s="114" t="s">
        <v>100</v>
      </c>
      <c r="BC7" s="114" t="s">
        <v>100</v>
      </c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22"/>
    </row>
    <row r="8" spans="1:75" s="23" customFormat="1" ht="17.25" hidden="1" customHeight="1" x14ac:dyDescent="0.25">
      <c r="A8" s="301"/>
      <c r="B8" s="304"/>
      <c r="C8" s="356"/>
      <c r="D8" s="307"/>
      <c r="E8" s="307"/>
      <c r="F8" s="310"/>
      <c r="G8" s="312"/>
      <c r="H8" s="312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480"/>
      <c r="T8" s="314"/>
      <c r="U8" s="314"/>
      <c r="V8" s="314"/>
      <c r="W8" s="314"/>
      <c r="X8" s="315"/>
      <c r="Y8" s="114" t="s">
        <v>101</v>
      </c>
      <c r="Z8" s="115">
        <v>0</v>
      </c>
      <c r="AA8" s="114">
        <v>25</v>
      </c>
      <c r="AB8" s="114" t="s">
        <v>102</v>
      </c>
      <c r="AC8" s="21">
        <v>43831</v>
      </c>
      <c r="AD8" s="21">
        <v>44196</v>
      </c>
      <c r="AE8" s="114" t="s">
        <v>103</v>
      </c>
      <c r="AF8" s="114" t="s">
        <v>99</v>
      </c>
      <c r="AG8" s="114" t="s">
        <v>100</v>
      </c>
      <c r="AH8" s="114"/>
      <c r="AI8" s="114" t="s">
        <v>100</v>
      </c>
      <c r="AJ8" s="114"/>
      <c r="AK8" s="114"/>
      <c r="AL8" s="114"/>
      <c r="AM8" s="114"/>
      <c r="AN8" s="114"/>
      <c r="AO8" s="114"/>
      <c r="AP8" s="114"/>
      <c r="AQ8" s="114"/>
      <c r="AR8" s="114" t="s">
        <v>100</v>
      </c>
      <c r="AS8" s="114" t="s">
        <v>100</v>
      </c>
      <c r="AT8" s="114"/>
      <c r="AU8" s="114" t="s">
        <v>100</v>
      </c>
      <c r="AV8" s="114"/>
      <c r="AW8" s="114" t="s">
        <v>100</v>
      </c>
      <c r="AX8" s="114" t="s">
        <v>100</v>
      </c>
      <c r="AY8" s="114" t="s">
        <v>100</v>
      </c>
      <c r="AZ8" s="114"/>
      <c r="BA8" s="114" t="s">
        <v>100</v>
      </c>
      <c r="BB8" s="114" t="s">
        <v>100</v>
      </c>
      <c r="BC8" s="114" t="s">
        <v>100</v>
      </c>
      <c r="BD8" s="114" t="s">
        <v>100</v>
      </c>
      <c r="BE8" s="114"/>
      <c r="BF8" s="114"/>
      <c r="BG8" s="114"/>
      <c r="BH8" s="114" t="s">
        <v>100</v>
      </c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22"/>
    </row>
    <row r="9" spans="1:75" s="23" customFormat="1" ht="23.25" hidden="1" customHeight="1" x14ac:dyDescent="0.25">
      <c r="A9" s="301"/>
      <c r="B9" s="304"/>
      <c r="C9" s="356"/>
      <c r="D9" s="307"/>
      <c r="E9" s="307"/>
      <c r="F9" s="310"/>
      <c r="G9" s="312"/>
      <c r="H9" s="312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480"/>
      <c r="T9" s="314"/>
      <c r="U9" s="314"/>
      <c r="V9" s="314"/>
      <c r="W9" s="314"/>
      <c r="X9" s="315"/>
      <c r="Y9" s="114" t="s">
        <v>104</v>
      </c>
      <c r="Z9" s="115">
        <v>0</v>
      </c>
      <c r="AA9" s="114">
        <v>30</v>
      </c>
      <c r="AB9" s="114" t="s">
        <v>105</v>
      </c>
      <c r="AC9" s="21">
        <v>43831</v>
      </c>
      <c r="AD9" s="21">
        <v>44196</v>
      </c>
      <c r="AE9" s="114" t="s">
        <v>103</v>
      </c>
      <c r="AF9" s="114" t="s">
        <v>99</v>
      </c>
      <c r="AG9" s="114" t="s">
        <v>100</v>
      </c>
      <c r="AH9" s="114"/>
      <c r="AI9" s="114" t="s">
        <v>100</v>
      </c>
      <c r="AJ9" s="114"/>
      <c r="AK9" s="114"/>
      <c r="AL9" s="114"/>
      <c r="AM9" s="114" t="s">
        <v>100</v>
      </c>
      <c r="AN9" s="114"/>
      <c r="AO9" s="114"/>
      <c r="AP9" s="114"/>
      <c r="AQ9" s="114"/>
      <c r="AR9" s="114" t="s">
        <v>100</v>
      </c>
      <c r="AS9" s="114" t="s">
        <v>100</v>
      </c>
      <c r="AT9" s="114"/>
      <c r="AU9" s="114" t="s">
        <v>100</v>
      </c>
      <c r="AV9" s="114"/>
      <c r="AW9" s="114" t="s">
        <v>100</v>
      </c>
      <c r="AX9" s="114" t="s">
        <v>100</v>
      </c>
      <c r="AY9" s="114" t="s">
        <v>100</v>
      </c>
      <c r="AZ9" s="114"/>
      <c r="BA9" s="114" t="s">
        <v>100</v>
      </c>
      <c r="BB9" s="114" t="s">
        <v>100</v>
      </c>
      <c r="BC9" s="114" t="s">
        <v>100</v>
      </c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22"/>
    </row>
    <row r="10" spans="1:75" s="23" customFormat="1" ht="1.5" hidden="1" customHeight="1" x14ac:dyDescent="0.25">
      <c r="A10" s="301"/>
      <c r="B10" s="304"/>
      <c r="C10" s="357"/>
      <c r="D10" s="308"/>
      <c r="E10" s="307"/>
      <c r="F10" s="310"/>
      <c r="G10" s="312"/>
      <c r="H10" s="312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480"/>
      <c r="T10" s="314"/>
      <c r="U10" s="314"/>
      <c r="V10" s="314"/>
      <c r="W10" s="314"/>
      <c r="X10" s="315"/>
      <c r="Y10" s="114" t="s">
        <v>106</v>
      </c>
      <c r="Z10" s="115">
        <v>0</v>
      </c>
      <c r="AA10" s="114">
        <v>30</v>
      </c>
      <c r="AB10" s="114" t="s">
        <v>107</v>
      </c>
      <c r="AC10" s="21">
        <v>44013</v>
      </c>
      <c r="AD10" s="21">
        <v>44196</v>
      </c>
      <c r="AE10" s="114" t="s">
        <v>108</v>
      </c>
      <c r="AF10" s="114" t="s">
        <v>99</v>
      </c>
      <c r="AG10" s="114" t="s">
        <v>100</v>
      </c>
      <c r="AH10" s="114"/>
      <c r="AI10" s="114" t="s">
        <v>100</v>
      </c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 t="s">
        <v>100</v>
      </c>
      <c r="AX10" s="114"/>
      <c r="AY10" s="114"/>
      <c r="AZ10" s="114"/>
      <c r="BA10" s="114" t="s">
        <v>100</v>
      </c>
      <c r="BB10" s="114" t="s">
        <v>100</v>
      </c>
      <c r="BC10" s="114" t="s">
        <v>100</v>
      </c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22"/>
    </row>
    <row r="11" spans="1:75" s="23" customFormat="1" ht="46.5" customHeight="1" x14ac:dyDescent="0.25">
      <c r="A11" s="301"/>
      <c r="B11" s="304"/>
      <c r="C11" s="355">
        <f>+D11*30%</f>
        <v>0.03</v>
      </c>
      <c r="D11" s="316">
        <v>0.1</v>
      </c>
      <c r="E11" s="316" t="s">
        <v>109</v>
      </c>
      <c r="F11" s="310"/>
      <c r="G11" s="312"/>
      <c r="H11" s="312"/>
      <c r="I11" s="314" t="s">
        <v>110</v>
      </c>
      <c r="J11" s="314" t="s">
        <v>496</v>
      </c>
      <c r="K11" s="314" t="s">
        <v>112</v>
      </c>
      <c r="L11" s="314" t="s">
        <v>113</v>
      </c>
      <c r="M11" s="314" t="s">
        <v>114</v>
      </c>
      <c r="N11" s="314" t="s">
        <v>115</v>
      </c>
      <c r="O11" s="314" t="s">
        <v>116</v>
      </c>
      <c r="P11" s="321">
        <v>0.65</v>
      </c>
      <c r="Q11" s="321">
        <v>1</v>
      </c>
      <c r="R11" s="321">
        <v>0.06</v>
      </c>
      <c r="S11" s="492">
        <v>6.8000000000000005E-2</v>
      </c>
      <c r="T11" s="321">
        <v>0.2</v>
      </c>
      <c r="U11" s="321">
        <v>0.7</v>
      </c>
      <c r="V11" s="321">
        <v>1</v>
      </c>
      <c r="W11" s="321">
        <v>1</v>
      </c>
      <c r="X11" s="315">
        <v>31109000000</v>
      </c>
      <c r="Y11" s="114" t="s">
        <v>117</v>
      </c>
      <c r="Z11" s="115">
        <v>0</v>
      </c>
      <c r="AA11" s="116">
        <v>0.05</v>
      </c>
      <c r="AB11" s="114" t="s">
        <v>118</v>
      </c>
      <c r="AC11" s="21">
        <v>43891</v>
      </c>
      <c r="AD11" s="21">
        <v>44043</v>
      </c>
      <c r="AE11" s="114" t="s">
        <v>119</v>
      </c>
      <c r="AF11" s="114" t="s">
        <v>120</v>
      </c>
      <c r="AG11" s="114"/>
      <c r="AH11" s="114"/>
      <c r="AI11" s="114"/>
      <c r="AJ11" s="114"/>
      <c r="AK11" s="114"/>
      <c r="AL11" s="114"/>
      <c r="AM11" s="114" t="s">
        <v>100</v>
      </c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114"/>
      <c r="BM11" s="25"/>
      <c r="BN11" s="25"/>
      <c r="BO11" s="25"/>
      <c r="BP11" s="25"/>
      <c r="BQ11" s="25"/>
      <c r="BR11" s="25"/>
      <c r="BS11" s="25"/>
      <c r="BT11" s="25"/>
      <c r="BU11" s="25"/>
      <c r="BV11" s="114"/>
      <c r="BW11" s="22"/>
    </row>
    <row r="12" spans="1:75" s="23" customFormat="1" ht="47.25" customHeight="1" x14ac:dyDescent="0.25">
      <c r="A12" s="301"/>
      <c r="B12" s="304"/>
      <c r="C12" s="356"/>
      <c r="D12" s="316"/>
      <c r="E12" s="316"/>
      <c r="F12" s="310"/>
      <c r="G12" s="312"/>
      <c r="H12" s="312"/>
      <c r="I12" s="314"/>
      <c r="J12" s="314"/>
      <c r="K12" s="314"/>
      <c r="L12" s="314"/>
      <c r="M12" s="314"/>
      <c r="N12" s="314"/>
      <c r="O12" s="314"/>
      <c r="P12" s="321"/>
      <c r="Q12" s="321"/>
      <c r="R12" s="321"/>
      <c r="S12" s="492"/>
      <c r="T12" s="321"/>
      <c r="U12" s="321"/>
      <c r="V12" s="321"/>
      <c r="W12" s="321"/>
      <c r="X12" s="315"/>
      <c r="Y12" s="114" t="s">
        <v>121</v>
      </c>
      <c r="Z12" s="115">
        <v>0</v>
      </c>
      <c r="AA12" s="116">
        <v>0.3</v>
      </c>
      <c r="AB12" s="114" t="s">
        <v>122</v>
      </c>
      <c r="AC12" s="21">
        <v>43831</v>
      </c>
      <c r="AD12" s="21">
        <v>44135</v>
      </c>
      <c r="AE12" s="114" t="s">
        <v>123</v>
      </c>
      <c r="AF12" s="114" t="s">
        <v>124</v>
      </c>
      <c r="AG12" s="114" t="s">
        <v>100</v>
      </c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 t="s">
        <v>100</v>
      </c>
      <c r="AV12" s="114"/>
      <c r="AW12" s="114"/>
      <c r="AX12" s="114" t="s">
        <v>100</v>
      </c>
      <c r="AY12" s="114"/>
      <c r="AZ12" s="114" t="s">
        <v>100</v>
      </c>
      <c r="BA12" s="25"/>
      <c r="BB12" s="25"/>
      <c r="BC12" s="25"/>
      <c r="BD12" s="25"/>
      <c r="BE12" s="25"/>
      <c r="BF12" s="25"/>
      <c r="BG12" s="25"/>
      <c r="BH12" s="114" t="s">
        <v>100</v>
      </c>
      <c r="BI12" s="25"/>
      <c r="BJ12" s="25"/>
      <c r="BK12" s="25"/>
      <c r="BL12" s="114" t="s">
        <v>100</v>
      </c>
      <c r="BM12" s="25"/>
      <c r="BN12" s="25"/>
      <c r="BO12" s="25"/>
      <c r="BP12" s="25"/>
      <c r="BQ12" s="25"/>
      <c r="BR12" s="25"/>
      <c r="BS12" s="25"/>
      <c r="BT12" s="25"/>
      <c r="BU12" s="25"/>
      <c r="BV12" s="114"/>
      <c r="BW12" s="22"/>
    </row>
    <row r="13" spans="1:75" s="23" customFormat="1" ht="39.75" customHeight="1" x14ac:dyDescent="0.25">
      <c r="A13" s="301"/>
      <c r="B13" s="304"/>
      <c r="C13" s="356"/>
      <c r="D13" s="316"/>
      <c r="E13" s="316"/>
      <c r="F13" s="310"/>
      <c r="G13" s="312"/>
      <c r="H13" s="312"/>
      <c r="I13" s="314"/>
      <c r="J13" s="314"/>
      <c r="K13" s="314"/>
      <c r="L13" s="314"/>
      <c r="M13" s="314"/>
      <c r="N13" s="314"/>
      <c r="O13" s="314"/>
      <c r="P13" s="321"/>
      <c r="Q13" s="321"/>
      <c r="R13" s="321"/>
      <c r="S13" s="492"/>
      <c r="T13" s="321"/>
      <c r="U13" s="321"/>
      <c r="V13" s="321"/>
      <c r="W13" s="321"/>
      <c r="X13" s="315"/>
      <c r="Y13" s="114" t="s">
        <v>125</v>
      </c>
      <c r="Z13" s="115">
        <v>0</v>
      </c>
      <c r="AA13" s="116">
        <v>0.6</v>
      </c>
      <c r="AB13" s="114" t="s">
        <v>126</v>
      </c>
      <c r="AC13" s="21">
        <v>43831</v>
      </c>
      <c r="AD13" s="21">
        <v>44176</v>
      </c>
      <c r="AE13" s="114" t="s">
        <v>119</v>
      </c>
      <c r="AF13" s="114" t="s">
        <v>127</v>
      </c>
      <c r="AG13" s="114" t="s">
        <v>100</v>
      </c>
      <c r="AH13" s="114" t="s">
        <v>100</v>
      </c>
      <c r="AI13" s="114"/>
      <c r="AJ13" s="114"/>
      <c r="AK13" s="114"/>
      <c r="AL13" s="114" t="s">
        <v>100</v>
      </c>
      <c r="AM13" s="114"/>
      <c r="AN13" s="114"/>
      <c r="AO13" s="114"/>
      <c r="AP13" s="114"/>
      <c r="AQ13" s="114"/>
      <c r="AR13" s="114"/>
      <c r="AS13" s="114"/>
      <c r="AT13" s="114"/>
      <c r="AU13" s="114" t="s">
        <v>100</v>
      </c>
      <c r="AV13" s="114"/>
      <c r="AW13" s="114" t="s">
        <v>100</v>
      </c>
      <c r="AX13" s="114" t="s">
        <v>100</v>
      </c>
      <c r="AY13" s="114"/>
      <c r="AZ13" s="114" t="s">
        <v>100</v>
      </c>
      <c r="BA13" s="25"/>
      <c r="BB13" s="114" t="s">
        <v>100</v>
      </c>
      <c r="BC13" s="25"/>
      <c r="BD13" s="25"/>
      <c r="BE13" s="25"/>
      <c r="BF13" s="114"/>
      <c r="BG13" s="114"/>
      <c r="BH13" s="114" t="s">
        <v>100</v>
      </c>
      <c r="BI13" s="114"/>
      <c r="BJ13" s="114"/>
      <c r="BK13" s="114"/>
      <c r="BL13" s="114" t="s">
        <v>100</v>
      </c>
      <c r="BM13" s="114"/>
      <c r="BN13" s="25"/>
      <c r="BO13" s="25"/>
      <c r="BP13" s="25"/>
      <c r="BQ13" s="25"/>
      <c r="BR13" s="25"/>
      <c r="BS13" s="25"/>
      <c r="BT13" s="25"/>
      <c r="BU13" s="25"/>
      <c r="BV13" s="114"/>
      <c r="BW13" s="22"/>
    </row>
    <row r="14" spans="1:75" s="23" customFormat="1" ht="34.5" customHeight="1" x14ac:dyDescent="0.25">
      <c r="A14" s="301"/>
      <c r="B14" s="304"/>
      <c r="C14" s="357"/>
      <c r="D14" s="316"/>
      <c r="E14" s="316"/>
      <c r="F14" s="310"/>
      <c r="G14" s="312"/>
      <c r="H14" s="359"/>
      <c r="I14" s="314"/>
      <c r="J14" s="314"/>
      <c r="K14" s="314"/>
      <c r="L14" s="314"/>
      <c r="M14" s="314"/>
      <c r="N14" s="314"/>
      <c r="O14" s="314"/>
      <c r="P14" s="321"/>
      <c r="Q14" s="321"/>
      <c r="R14" s="321"/>
      <c r="S14" s="492"/>
      <c r="T14" s="321"/>
      <c r="U14" s="321"/>
      <c r="V14" s="321"/>
      <c r="W14" s="321"/>
      <c r="X14" s="315"/>
      <c r="Y14" s="114" t="s">
        <v>128</v>
      </c>
      <c r="Z14" s="115">
        <v>0</v>
      </c>
      <c r="AA14" s="116">
        <v>0.05</v>
      </c>
      <c r="AB14" s="114" t="s">
        <v>129</v>
      </c>
      <c r="AC14" s="21">
        <v>43831</v>
      </c>
      <c r="AD14" s="21">
        <v>44196</v>
      </c>
      <c r="AE14" s="114" t="s">
        <v>119</v>
      </c>
      <c r="AF14" s="114" t="s">
        <v>130</v>
      </c>
      <c r="AG14" s="114"/>
      <c r="AH14" s="114" t="s">
        <v>100</v>
      </c>
      <c r="AI14" s="114" t="s">
        <v>100</v>
      </c>
      <c r="AJ14" s="114"/>
      <c r="AK14" s="114" t="s">
        <v>100</v>
      </c>
      <c r="AL14" s="114" t="s">
        <v>100</v>
      </c>
      <c r="AM14" s="114"/>
      <c r="AN14" s="114"/>
      <c r="AO14" s="114"/>
      <c r="AP14" s="114"/>
      <c r="AQ14" s="114"/>
      <c r="AR14" s="114"/>
      <c r="AS14" s="114"/>
      <c r="AT14" s="114"/>
      <c r="AU14" s="114" t="s">
        <v>100</v>
      </c>
      <c r="AV14" s="114" t="s">
        <v>100</v>
      </c>
      <c r="AW14" s="114"/>
      <c r="AX14" s="114" t="s">
        <v>100</v>
      </c>
      <c r="AY14" s="114"/>
      <c r="AZ14" s="114"/>
      <c r="BA14" s="25"/>
      <c r="BB14" s="25"/>
      <c r="BC14" s="25"/>
      <c r="BD14" s="25"/>
      <c r="BE14" s="25"/>
      <c r="BF14" s="114" t="s">
        <v>100</v>
      </c>
      <c r="BG14" s="25"/>
      <c r="BH14" s="114" t="s">
        <v>100</v>
      </c>
      <c r="BI14" s="25"/>
      <c r="BJ14" s="25"/>
      <c r="BK14" s="25"/>
      <c r="BL14" s="114"/>
      <c r="BM14" s="25"/>
      <c r="BN14" s="25"/>
      <c r="BO14" s="25"/>
      <c r="BP14" s="25"/>
      <c r="BQ14" s="25"/>
      <c r="BR14" s="25"/>
      <c r="BS14" s="25"/>
      <c r="BT14" s="25"/>
      <c r="BU14" s="25"/>
      <c r="BV14" s="114"/>
      <c r="BW14" s="22"/>
    </row>
    <row r="15" spans="1:75" s="23" customFormat="1" ht="56.25" hidden="1" customHeight="1" x14ac:dyDescent="0.25">
      <c r="A15" s="301"/>
      <c r="B15" s="304"/>
      <c r="C15" s="327">
        <f>+D15*30%</f>
        <v>0.03</v>
      </c>
      <c r="D15" s="316">
        <v>0.1</v>
      </c>
      <c r="E15" s="316" t="s">
        <v>131</v>
      </c>
      <c r="F15" s="310"/>
      <c r="G15" s="312"/>
      <c r="H15" s="358" t="s">
        <v>132</v>
      </c>
      <c r="I15" s="314" t="s">
        <v>133</v>
      </c>
      <c r="J15" s="314" t="s">
        <v>501</v>
      </c>
      <c r="K15" s="314" t="s">
        <v>135</v>
      </c>
      <c r="L15" s="314" t="s">
        <v>136</v>
      </c>
      <c r="M15" s="314" t="s">
        <v>506</v>
      </c>
      <c r="N15" s="314" t="s">
        <v>138</v>
      </c>
      <c r="O15" s="314" t="s">
        <v>138</v>
      </c>
      <c r="P15" s="314">
        <v>0</v>
      </c>
      <c r="Q15" s="314">
        <v>1</v>
      </c>
      <c r="R15" s="314">
        <v>0</v>
      </c>
      <c r="S15" s="480">
        <v>0</v>
      </c>
      <c r="T15" s="314">
        <v>0</v>
      </c>
      <c r="U15" s="314">
        <v>1</v>
      </c>
      <c r="V15" s="314">
        <v>1</v>
      </c>
      <c r="W15" s="314">
        <v>1</v>
      </c>
      <c r="X15" s="315">
        <v>0</v>
      </c>
      <c r="Y15" s="114" t="s">
        <v>139</v>
      </c>
      <c r="Z15" s="115">
        <v>0</v>
      </c>
      <c r="AA15" s="116">
        <v>0.7</v>
      </c>
      <c r="AB15" s="114" t="s">
        <v>140</v>
      </c>
      <c r="AC15" s="21">
        <v>43831</v>
      </c>
      <c r="AD15" s="21">
        <v>44104</v>
      </c>
      <c r="AE15" s="114" t="s">
        <v>487</v>
      </c>
      <c r="AF15" s="114" t="s">
        <v>142</v>
      </c>
      <c r="AG15" s="114" t="s">
        <v>143</v>
      </c>
      <c r="AH15" s="114"/>
      <c r="AI15" s="114"/>
      <c r="AJ15" s="114" t="s">
        <v>143</v>
      </c>
      <c r="AK15" s="114" t="s">
        <v>143</v>
      </c>
      <c r="AL15" s="114"/>
      <c r="AM15" s="114" t="s">
        <v>143</v>
      </c>
      <c r="AN15" s="114" t="s">
        <v>143</v>
      </c>
      <c r="AO15" s="114"/>
      <c r="AP15" s="114"/>
      <c r="AQ15" s="114"/>
      <c r="AR15" s="114" t="s">
        <v>143</v>
      </c>
      <c r="AS15" s="114" t="s">
        <v>143</v>
      </c>
      <c r="AT15" s="114" t="s">
        <v>143</v>
      </c>
      <c r="AU15" s="114" t="s">
        <v>143</v>
      </c>
      <c r="AV15" s="114"/>
      <c r="AW15" s="114" t="s">
        <v>143</v>
      </c>
      <c r="AX15" s="114"/>
      <c r="AY15" s="114" t="s">
        <v>143</v>
      </c>
      <c r="AZ15" s="114"/>
      <c r="BA15" s="26" t="s">
        <v>143</v>
      </c>
      <c r="BB15" s="26"/>
      <c r="BC15" s="26" t="s">
        <v>143</v>
      </c>
      <c r="BD15" s="26"/>
      <c r="BE15" s="26"/>
      <c r="BF15" s="26"/>
      <c r="BG15" s="26" t="s">
        <v>143</v>
      </c>
      <c r="BH15" s="26" t="s">
        <v>143</v>
      </c>
      <c r="BI15" s="26" t="s">
        <v>143</v>
      </c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114"/>
      <c r="BW15" s="22"/>
    </row>
    <row r="16" spans="1:75" s="23" customFormat="1" ht="43.5" hidden="1" customHeight="1" x14ac:dyDescent="0.25">
      <c r="A16" s="301"/>
      <c r="B16" s="304"/>
      <c r="C16" s="327"/>
      <c r="D16" s="316"/>
      <c r="E16" s="316"/>
      <c r="F16" s="310"/>
      <c r="G16" s="312"/>
      <c r="H16" s="312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480"/>
      <c r="T16" s="314"/>
      <c r="U16" s="314"/>
      <c r="V16" s="314"/>
      <c r="W16" s="314"/>
      <c r="X16" s="315"/>
      <c r="Y16" s="114" t="s">
        <v>144</v>
      </c>
      <c r="Z16" s="115">
        <v>0</v>
      </c>
      <c r="AA16" s="116">
        <v>0.3</v>
      </c>
      <c r="AB16" s="114" t="s">
        <v>145</v>
      </c>
      <c r="AC16" s="21">
        <v>44105</v>
      </c>
      <c r="AD16" s="21">
        <v>44196</v>
      </c>
      <c r="AE16" s="114" t="s">
        <v>487</v>
      </c>
      <c r="AF16" s="114" t="s">
        <v>142</v>
      </c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22"/>
    </row>
    <row r="17" spans="1:75" s="23" customFormat="1" ht="42.75" hidden="1" customHeight="1" x14ac:dyDescent="0.25">
      <c r="A17" s="301"/>
      <c r="B17" s="304"/>
      <c r="C17" s="355">
        <f>+D17*30%</f>
        <v>0.03</v>
      </c>
      <c r="D17" s="306">
        <v>0.1</v>
      </c>
      <c r="E17" s="316" t="s">
        <v>146</v>
      </c>
      <c r="F17" s="310"/>
      <c r="G17" s="312"/>
      <c r="H17" s="312"/>
      <c r="I17" s="314" t="s">
        <v>147</v>
      </c>
      <c r="J17" s="314" t="s">
        <v>495</v>
      </c>
      <c r="K17" s="314" t="s">
        <v>148</v>
      </c>
      <c r="L17" s="314" t="s">
        <v>92</v>
      </c>
      <c r="M17" s="314" t="s">
        <v>149</v>
      </c>
      <c r="N17" s="314" t="s">
        <v>150</v>
      </c>
      <c r="O17" s="314" t="s">
        <v>138</v>
      </c>
      <c r="P17" s="314">
        <v>3</v>
      </c>
      <c r="Q17" s="314">
        <v>3</v>
      </c>
      <c r="R17" s="314">
        <v>0</v>
      </c>
      <c r="S17" s="480">
        <v>0</v>
      </c>
      <c r="T17" s="314">
        <v>0</v>
      </c>
      <c r="U17" s="314">
        <v>1</v>
      </c>
      <c r="V17" s="314">
        <v>3</v>
      </c>
      <c r="W17" s="314">
        <v>3</v>
      </c>
      <c r="X17" s="315"/>
      <c r="Y17" s="114" t="s">
        <v>151</v>
      </c>
      <c r="Z17" s="115">
        <v>0</v>
      </c>
      <c r="AA17" s="114">
        <v>40</v>
      </c>
      <c r="AB17" s="114" t="s">
        <v>152</v>
      </c>
      <c r="AC17" s="21">
        <v>44105</v>
      </c>
      <c r="AD17" s="21">
        <v>44196</v>
      </c>
      <c r="AE17" s="114" t="s">
        <v>108</v>
      </c>
      <c r="AF17" s="114" t="s">
        <v>99</v>
      </c>
      <c r="AG17" s="114" t="s">
        <v>100</v>
      </c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26"/>
      <c r="BB17" s="26"/>
      <c r="BC17" s="26" t="s">
        <v>100</v>
      </c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114"/>
      <c r="BW17" s="22"/>
    </row>
    <row r="18" spans="1:75" s="23" customFormat="1" ht="6.75" hidden="1" customHeight="1" x14ac:dyDescent="0.25">
      <c r="A18" s="301"/>
      <c r="B18" s="304"/>
      <c r="C18" s="356"/>
      <c r="D18" s="307"/>
      <c r="E18" s="316"/>
      <c r="F18" s="310"/>
      <c r="G18" s="312"/>
      <c r="H18" s="312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480"/>
      <c r="T18" s="314"/>
      <c r="U18" s="314"/>
      <c r="V18" s="314"/>
      <c r="W18" s="314"/>
      <c r="X18" s="315"/>
      <c r="Y18" s="114" t="s">
        <v>153</v>
      </c>
      <c r="Z18" s="115">
        <v>0</v>
      </c>
      <c r="AA18" s="114">
        <v>20</v>
      </c>
      <c r="AB18" s="114" t="s">
        <v>154</v>
      </c>
      <c r="AC18" s="21">
        <v>43831</v>
      </c>
      <c r="AD18" s="21">
        <v>44196</v>
      </c>
      <c r="AE18" s="114" t="s">
        <v>155</v>
      </c>
      <c r="AF18" s="114" t="s">
        <v>99</v>
      </c>
      <c r="AG18" s="114" t="s">
        <v>100</v>
      </c>
      <c r="AH18" s="114"/>
      <c r="AI18" s="114" t="s">
        <v>100</v>
      </c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 t="s">
        <v>100</v>
      </c>
      <c r="AX18" s="114"/>
      <c r="AY18" s="114"/>
      <c r="AZ18" s="114"/>
      <c r="BA18" s="26"/>
      <c r="BB18" s="26"/>
      <c r="BC18" s="26" t="s">
        <v>100</v>
      </c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114"/>
      <c r="BW18" s="22"/>
    </row>
    <row r="19" spans="1:75" s="23" customFormat="1" ht="42.75" hidden="1" customHeight="1" x14ac:dyDescent="0.25">
      <c r="A19" s="301"/>
      <c r="B19" s="304"/>
      <c r="C19" s="357"/>
      <c r="D19" s="308"/>
      <c r="E19" s="316"/>
      <c r="F19" s="310"/>
      <c r="G19" s="312"/>
      <c r="H19" s="359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480"/>
      <c r="T19" s="314"/>
      <c r="U19" s="314"/>
      <c r="V19" s="314"/>
      <c r="W19" s="314"/>
      <c r="X19" s="315"/>
      <c r="Y19" s="114" t="s">
        <v>156</v>
      </c>
      <c r="Z19" s="115">
        <v>0</v>
      </c>
      <c r="AA19" s="114">
        <v>40</v>
      </c>
      <c r="AB19" s="114" t="s">
        <v>157</v>
      </c>
      <c r="AC19" s="21">
        <v>43831</v>
      </c>
      <c r="AD19" s="21">
        <v>44196</v>
      </c>
      <c r="AE19" s="114" t="s">
        <v>158</v>
      </c>
      <c r="AF19" s="114" t="s">
        <v>99</v>
      </c>
      <c r="AG19" s="114" t="s">
        <v>100</v>
      </c>
      <c r="AH19" s="114"/>
      <c r="AI19" s="114" t="s">
        <v>100</v>
      </c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26" t="s">
        <v>100</v>
      </c>
      <c r="BB19" s="26" t="s">
        <v>100</v>
      </c>
      <c r="BC19" s="26" t="s">
        <v>100</v>
      </c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114"/>
      <c r="BW19" s="22"/>
    </row>
    <row r="20" spans="1:75" s="23" customFormat="1" ht="42.75" customHeight="1" x14ac:dyDescent="0.25">
      <c r="A20" s="301"/>
      <c r="B20" s="304"/>
      <c r="C20" s="355">
        <f>+D20*30%</f>
        <v>3.5999999999999997E-2</v>
      </c>
      <c r="D20" s="306">
        <v>0.12</v>
      </c>
      <c r="E20" s="316" t="s">
        <v>159</v>
      </c>
      <c r="F20" s="310"/>
      <c r="G20" s="312"/>
      <c r="H20" s="312" t="s">
        <v>160</v>
      </c>
      <c r="I20" s="314" t="s">
        <v>161</v>
      </c>
      <c r="J20" s="314" t="s">
        <v>496</v>
      </c>
      <c r="K20" s="314" t="s">
        <v>162</v>
      </c>
      <c r="L20" s="314" t="s">
        <v>163</v>
      </c>
      <c r="M20" s="314" t="s">
        <v>164</v>
      </c>
      <c r="N20" s="314" t="s">
        <v>165</v>
      </c>
      <c r="O20" s="314" t="s">
        <v>138</v>
      </c>
      <c r="P20" s="314">
        <v>20</v>
      </c>
      <c r="Q20" s="314">
        <v>23</v>
      </c>
      <c r="R20" s="314">
        <v>3</v>
      </c>
      <c r="S20" s="480">
        <v>4</v>
      </c>
      <c r="T20" s="314">
        <v>9</v>
      </c>
      <c r="U20" s="314">
        <v>16</v>
      </c>
      <c r="V20" s="314">
        <v>23</v>
      </c>
      <c r="W20" s="314">
        <v>23</v>
      </c>
      <c r="X20" s="315"/>
      <c r="Y20" s="114" t="s">
        <v>166</v>
      </c>
      <c r="Z20" s="115">
        <v>0</v>
      </c>
      <c r="AA20" s="116">
        <v>0.1</v>
      </c>
      <c r="AB20" s="21" t="s">
        <v>167</v>
      </c>
      <c r="AC20" s="21">
        <v>43862</v>
      </c>
      <c r="AD20" s="21">
        <v>44012</v>
      </c>
      <c r="AE20" s="114" t="s">
        <v>119</v>
      </c>
      <c r="AF20" s="114" t="s">
        <v>168</v>
      </c>
      <c r="AG20" s="114"/>
      <c r="AH20" s="114"/>
      <c r="AI20" s="114"/>
      <c r="AJ20" s="114"/>
      <c r="AK20" s="114"/>
      <c r="AL20" s="114"/>
      <c r="AM20" s="114" t="s">
        <v>143</v>
      </c>
      <c r="AN20" s="114"/>
      <c r="AO20" s="114"/>
      <c r="AP20" s="114"/>
      <c r="AQ20" s="114"/>
      <c r="AR20" s="114" t="s">
        <v>143</v>
      </c>
      <c r="AS20" s="114"/>
      <c r="AT20" s="114"/>
      <c r="AU20" s="114" t="s">
        <v>143</v>
      </c>
      <c r="AV20" s="114"/>
      <c r="AW20" s="114"/>
      <c r="AX20" s="114" t="s">
        <v>143</v>
      </c>
      <c r="AY20" s="114"/>
      <c r="AZ20" s="114"/>
      <c r="BA20" s="114"/>
      <c r="BB20" s="114"/>
      <c r="BC20" s="114" t="s">
        <v>143</v>
      </c>
      <c r="BD20" s="114"/>
      <c r="BE20" s="114"/>
      <c r="BF20" s="114"/>
      <c r="BG20" s="114" t="s">
        <v>143</v>
      </c>
      <c r="BH20" s="114" t="s">
        <v>143</v>
      </c>
      <c r="BI20" s="114"/>
      <c r="BJ20" s="114"/>
      <c r="BK20" s="114"/>
      <c r="BL20" s="114"/>
      <c r="BM20" s="114"/>
      <c r="BN20" s="114"/>
      <c r="BO20" s="114" t="s">
        <v>143</v>
      </c>
      <c r="BP20" s="114"/>
      <c r="BQ20" s="114"/>
      <c r="BR20" s="114"/>
      <c r="BS20" s="114"/>
      <c r="BT20" s="114"/>
      <c r="BU20" s="114"/>
      <c r="BV20" s="114"/>
      <c r="BW20" s="22"/>
    </row>
    <row r="21" spans="1:75" s="23" customFormat="1" ht="39" customHeight="1" x14ac:dyDescent="0.25">
      <c r="A21" s="301"/>
      <c r="B21" s="304"/>
      <c r="C21" s="356"/>
      <c r="D21" s="307"/>
      <c r="E21" s="316"/>
      <c r="F21" s="310"/>
      <c r="G21" s="312"/>
      <c r="H21" s="312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480"/>
      <c r="T21" s="314"/>
      <c r="U21" s="314"/>
      <c r="V21" s="314"/>
      <c r="W21" s="314"/>
      <c r="X21" s="315"/>
      <c r="Y21" s="114" t="s">
        <v>169</v>
      </c>
      <c r="Z21" s="115">
        <v>0</v>
      </c>
      <c r="AA21" s="116">
        <v>0.1</v>
      </c>
      <c r="AB21" s="21" t="s">
        <v>170</v>
      </c>
      <c r="AC21" s="21">
        <v>43831</v>
      </c>
      <c r="AD21" s="21">
        <v>44183</v>
      </c>
      <c r="AE21" s="114" t="s">
        <v>119</v>
      </c>
      <c r="AF21" s="114" t="s">
        <v>171</v>
      </c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 t="s">
        <v>143</v>
      </c>
      <c r="AS21" s="114"/>
      <c r="AT21" s="114"/>
      <c r="AU21" s="114" t="s">
        <v>143</v>
      </c>
      <c r="AV21" s="114"/>
      <c r="AW21" s="114"/>
      <c r="AX21" s="114" t="s">
        <v>143</v>
      </c>
      <c r="AY21" s="114"/>
      <c r="AZ21" s="114"/>
      <c r="BA21" s="26"/>
      <c r="BB21" s="26"/>
      <c r="BC21" s="26" t="s">
        <v>143</v>
      </c>
      <c r="BD21" s="26"/>
      <c r="BE21" s="26"/>
      <c r="BF21" s="26"/>
      <c r="BG21" s="26" t="s">
        <v>143</v>
      </c>
      <c r="BH21" s="26" t="s">
        <v>143</v>
      </c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114"/>
      <c r="BW21" s="22"/>
    </row>
    <row r="22" spans="1:75" s="23" customFormat="1" ht="33.75" customHeight="1" x14ac:dyDescent="0.25">
      <c r="A22" s="301"/>
      <c r="B22" s="304"/>
      <c r="C22" s="356"/>
      <c r="D22" s="307"/>
      <c r="E22" s="316"/>
      <c r="F22" s="310"/>
      <c r="G22" s="312"/>
      <c r="H22" s="312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480"/>
      <c r="T22" s="314"/>
      <c r="U22" s="314"/>
      <c r="V22" s="314"/>
      <c r="W22" s="314"/>
      <c r="X22" s="315"/>
      <c r="Y22" s="114" t="s">
        <v>172</v>
      </c>
      <c r="Z22" s="115">
        <v>0</v>
      </c>
      <c r="AA22" s="116">
        <v>0.2</v>
      </c>
      <c r="AB22" s="21" t="s">
        <v>173</v>
      </c>
      <c r="AC22" s="21">
        <v>43831</v>
      </c>
      <c r="AD22" s="21">
        <v>44183</v>
      </c>
      <c r="AE22" s="114" t="s">
        <v>119</v>
      </c>
      <c r="AF22" s="114" t="s">
        <v>171</v>
      </c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 t="s">
        <v>143</v>
      </c>
      <c r="AS22" s="114"/>
      <c r="AT22" s="114"/>
      <c r="AU22" s="114" t="s">
        <v>143</v>
      </c>
      <c r="AV22" s="114"/>
      <c r="AW22" s="114"/>
      <c r="AX22" s="114" t="s">
        <v>143</v>
      </c>
      <c r="AY22" s="114"/>
      <c r="AZ22" s="114"/>
      <c r="BA22" s="114"/>
      <c r="BB22" s="114"/>
      <c r="BC22" s="114" t="s">
        <v>143</v>
      </c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22"/>
    </row>
    <row r="23" spans="1:75" s="23" customFormat="1" ht="93.75" customHeight="1" x14ac:dyDescent="0.25">
      <c r="A23" s="301"/>
      <c r="B23" s="304"/>
      <c r="C23" s="357"/>
      <c r="D23" s="308"/>
      <c r="E23" s="316"/>
      <c r="F23" s="310"/>
      <c r="G23" s="312"/>
      <c r="H23" s="359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480"/>
      <c r="T23" s="314"/>
      <c r="U23" s="314"/>
      <c r="V23" s="314"/>
      <c r="W23" s="314"/>
      <c r="X23" s="315"/>
      <c r="Y23" s="114" t="s">
        <v>174</v>
      </c>
      <c r="Z23" s="115">
        <v>0</v>
      </c>
      <c r="AA23" s="116">
        <v>0.6</v>
      </c>
      <c r="AB23" s="21" t="s">
        <v>175</v>
      </c>
      <c r="AC23" s="21">
        <v>43831</v>
      </c>
      <c r="AD23" s="21">
        <v>44183</v>
      </c>
      <c r="AE23" s="114" t="s">
        <v>119</v>
      </c>
      <c r="AF23" s="114" t="s">
        <v>171</v>
      </c>
      <c r="AG23" s="114"/>
      <c r="AH23" s="114" t="s">
        <v>100</v>
      </c>
      <c r="AI23" s="114"/>
      <c r="AJ23" s="114"/>
      <c r="AK23" s="114"/>
      <c r="AL23" s="114" t="s">
        <v>100</v>
      </c>
      <c r="AM23" s="114"/>
      <c r="AN23" s="114"/>
      <c r="AO23" s="114"/>
      <c r="AP23" s="114"/>
      <c r="AQ23" s="114"/>
      <c r="AR23" s="114" t="s">
        <v>143</v>
      </c>
      <c r="AS23" s="114"/>
      <c r="AT23" s="114"/>
      <c r="AU23" s="114" t="s">
        <v>143</v>
      </c>
      <c r="AV23" s="114"/>
      <c r="AW23" s="114"/>
      <c r="AX23" s="114" t="s">
        <v>143</v>
      </c>
      <c r="AY23" s="114"/>
      <c r="AZ23" s="114"/>
      <c r="BA23" s="114"/>
      <c r="BB23" s="114"/>
      <c r="BC23" s="114" t="s">
        <v>143</v>
      </c>
      <c r="BD23" s="114"/>
      <c r="BE23" s="114"/>
      <c r="BF23" s="114"/>
      <c r="BG23" s="114"/>
      <c r="BH23" s="114" t="s">
        <v>143</v>
      </c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22"/>
    </row>
    <row r="24" spans="1:75" s="23" customFormat="1" ht="33" hidden="1" customHeight="1" x14ac:dyDescent="0.25">
      <c r="A24" s="301"/>
      <c r="B24" s="304"/>
      <c r="C24" s="355">
        <f>+D24*30%</f>
        <v>3.5999999999999997E-2</v>
      </c>
      <c r="D24" s="306">
        <v>0.12</v>
      </c>
      <c r="E24" s="316" t="s">
        <v>176</v>
      </c>
      <c r="F24" s="310"/>
      <c r="G24" s="312"/>
      <c r="H24" s="358" t="s">
        <v>177</v>
      </c>
      <c r="I24" s="314" t="s">
        <v>178</v>
      </c>
      <c r="J24" s="314" t="s">
        <v>495</v>
      </c>
      <c r="K24" s="314" t="s">
        <v>148</v>
      </c>
      <c r="L24" s="314" t="s">
        <v>179</v>
      </c>
      <c r="M24" s="314" t="s">
        <v>180</v>
      </c>
      <c r="N24" s="314" t="s">
        <v>181</v>
      </c>
      <c r="O24" s="314" t="s">
        <v>116</v>
      </c>
      <c r="P24" s="322">
        <v>0.7</v>
      </c>
      <c r="Q24" s="322">
        <v>0.75</v>
      </c>
      <c r="R24" s="322">
        <v>0.75</v>
      </c>
      <c r="S24" s="488">
        <v>0.75</v>
      </c>
      <c r="T24" s="322">
        <v>0.75</v>
      </c>
      <c r="U24" s="322">
        <v>0.75</v>
      </c>
      <c r="V24" s="322">
        <v>0.75</v>
      </c>
      <c r="W24" s="322">
        <v>0.75</v>
      </c>
      <c r="X24" s="315">
        <v>5000000</v>
      </c>
      <c r="Y24" s="114" t="s">
        <v>182</v>
      </c>
      <c r="Z24" s="115">
        <v>0</v>
      </c>
      <c r="AA24" s="114">
        <v>40</v>
      </c>
      <c r="AB24" s="114" t="s">
        <v>183</v>
      </c>
      <c r="AC24" s="21">
        <v>43831</v>
      </c>
      <c r="AD24" s="21">
        <v>44196</v>
      </c>
      <c r="AE24" s="114" t="s">
        <v>184</v>
      </c>
      <c r="AF24" s="114" t="s">
        <v>99</v>
      </c>
      <c r="AG24" s="114" t="s">
        <v>100</v>
      </c>
      <c r="AH24" s="114"/>
      <c r="AI24" s="114" t="s">
        <v>100</v>
      </c>
      <c r="AJ24" s="114"/>
      <c r="AK24" s="114"/>
      <c r="AL24" s="114"/>
      <c r="AM24" s="114" t="s">
        <v>100</v>
      </c>
      <c r="AN24" s="114"/>
      <c r="AO24" s="114"/>
      <c r="AP24" s="114"/>
      <c r="AQ24" s="114"/>
      <c r="AR24" s="114"/>
      <c r="AS24" s="114"/>
      <c r="AT24" s="114"/>
      <c r="AU24" s="114"/>
      <c r="AV24" s="114" t="s">
        <v>100</v>
      </c>
      <c r="AW24" s="114" t="s">
        <v>100</v>
      </c>
      <c r="AX24" s="114"/>
      <c r="AY24" s="114"/>
      <c r="AZ24" s="114"/>
      <c r="BA24" s="114" t="s">
        <v>100</v>
      </c>
      <c r="BB24" s="114" t="s">
        <v>100</v>
      </c>
      <c r="BC24" s="114" t="s">
        <v>100</v>
      </c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22"/>
    </row>
    <row r="25" spans="1:75" s="23" customFormat="1" ht="47.25" hidden="1" customHeight="1" x14ac:dyDescent="0.25">
      <c r="A25" s="301"/>
      <c r="B25" s="304"/>
      <c r="C25" s="356"/>
      <c r="D25" s="307"/>
      <c r="E25" s="316"/>
      <c r="F25" s="310"/>
      <c r="G25" s="312"/>
      <c r="H25" s="312"/>
      <c r="I25" s="314"/>
      <c r="J25" s="314"/>
      <c r="K25" s="314"/>
      <c r="L25" s="314"/>
      <c r="M25" s="314"/>
      <c r="N25" s="314"/>
      <c r="O25" s="314"/>
      <c r="P25" s="322"/>
      <c r="Q25" s="322"/>
      <c r="R25" s="322"/>
      <c r="S25" s="488"/>
      <c r="T25" s="322"/>
      <c r="U25" s="322"/>
      <c r="V25" s="322"/>
      <c r="W25" s="322"/>
      <c r="X25" s="315"/>
      <c r="Y25" s="114" t="s">
        <v>185</v>
      </c>
      <c r="Z25" s="115">
        <v>0</v>
      </c>
      <c r="AA25" s="114">
        <v>20</v>
      </c>
      <c r="AB25" s="114" t="s">
        <v>186</v>
      </c>
      <c r="AC25" s="21">
        <v>44105</v>
      </c>
      <c r="AD25" s="21">
        <v>44196</v>
      </c>
      <c r="AE25" s="114" t="s">
        <v>98</v>
      </c>
      <c r="AF25" s="114" t="s">
        <v>99</v>
      </c>
      <c r="AG25" s="114" t="s">
        <v>100</v>
      </c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 t="s">
        <v>100</v>
      </c>
      <c r="AW25" s="114" t="s">
        <v>100</v>
      </c>
      <c r="AX25" s="114"/>
      <c r="AY25" s="114"/>
      <c r="AZ25" s="114"/>
      <c r="BA25" s="114"/>
      <c r="BB25" s="114"/>
      <c r="BC25" s="114" t="s">
        <v>100</v>
      </c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22"/>
    </row>
    <row r="26" spans="1:75" s="23" customFormat="1" ht="15.75" hidden="1" customHeight="1" x14ac:dyDescent="0.25">
      <c r="A26" s="301"/>
      <c r="B26" s="304"/>
      <c r="C26" s="356"/>
      <c r="D26" s="307"/>
      <c r="E26" s="316"/>
      <c r="F26" s="310"/>
      <c r="G26" s="312"/>
      <c r="H26" s="312"/>
      <c r="I26" s="314"/>
      <c r="J26" s="314"/>
      <c r="K26" s="314"/>
      <c r="L26" s="314"/>
      <c r="M26" s="314"/>
      <c r="N26" s="314"/>
      <c r="O26" s="314"/>
      <c r="P26" s="322"/>
      <c r="Q26" s="322"/>
      <c r="R26" s="322"/>
      <c r="S26" s="488"/>
      <c r="T26" s="322"/>
      <c r="U26" s="322"/>
      <c r="V26" s="322"/>
      <c r="W26" s="322"/>
      <c r="X26" s="315"/>
      <c r="Y26" s="114" t="s">
        <v>187</v>
      </c>
      <c r="Z26" s="115">
        <v>0</v>
      </c>
      <c r="AA26" s="114">
        <v>20</v>
      </c>
      <c r="AB26" s="114" t="s">
        <v>188</v>
      </c>
      <c r="AC26" s="21">
        <v>43922</v>
      </c>
      <c r="AD26" s="21">
        <v>44196</v>
      </c>
      <c r="AE26" s="114" t="s">
        <v>189</v>
      </c>
      <c r="AF26" s="114" t="s">
        <v>99</v>
      </c>
      <c r="AG26" s="114" t="s">
        <v>100</v>
      </c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 t="s">
        <v>100</v>
      </c>
      <c r="AS26" s="114"/>
      <c r="AT26" s="114"/>
      <c r="AU26" s="114"/>
      <c r="AV26" s="114" t="s">
        <v>100</v>
      </c>
      <c r="AW26" s="114" t="s">
        <v>100</v>
      </c>
      <c r="AX26" s="114"/>
      <c r="AY26" s="114"/>
      <c r="AZ26" s="114" t="s">
        <v>100</v>
      </c>
      <c r="BA26" s="114" t="s">
        <v>100</v>
      </c>
      <c r="BB26" s="114" t="s">
        <v>100</v>
      </c>
      <c r="BC26" s="114" t="s">
        <v>100</v>
      </c>
      <c r="BD26" s="114" t="s">
        <v>100</v>
      </c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22"/>
    </row>
    <row r="27" spans="1:75" s="23" customFormat="1" ht="12" hidden="1" customHeight="1" x14ac:dyDescent="0.25">
      <c r="A27" s="301"/>
      <c r="B27" s="304"/>
      <c r="C27" s="357"/>
      <c r="D27" s="308"/>
      <c r="E27" s="316"/>
      <c r="F27" s="310"/>
      <c r="G27" s="312"/>
      <c r="H27" s="312"/>
      <c r="I27" s="314"/>
      <c r="J27" s="314"/>
      <c r="K27" s="314"/>
      <c r="L27" s="314"/>
      <c r="M27" s="314"/>
      <c r="N27" s="314"/>
      <c r="O27" s="314"/>
      <c r="P27" s="322"/>
      <c r="Q27" s="322"/>
      <c r="R27" s="322"/>
      <c r="S27" s="488"/>
      <c r="T27" s="322"/>
      <c r="U27" s="322"/>
      <c r="V27" s="322"/>
      <c r="W27" s="322"/>
      <c r="X27" s="315"/>
      <c r="Y27" s="114" t="s">
        <v>190</v>
      </c>
      <c r="Z27" s="115">
        <v>0</v>
      </c>
      <c r="AA27" s="114">
        <v>20</v>
      </c>
      <c r="AB27" s="114" t="s">
        <v>191</v>
      </c>
      <c r="AC27" s="21">
        <v>44105</v>
      </c>
      <c r="AD27" s="21">
        <v>44196</v>
      </c>
      <c r="AE27" s="114" t="s">
        <v>184</v>
      </c>
      <c r="AF27" s="114" t="s">
        <v>99</v>
      </c>
      <c r="AG27" s="114" t="s">
        <v>100</v>
      </c>
      <c r="AH27" s="114" t="s">
        <v>100</v>
      </c>
      <c r="AI27" s="114" t="s">
        <v>100</v>
      </c>
      <c r="AJ27" s="114"/>
      <c r="AK27" s="114" t="s">
        <v>100</v>
      </c>
      <c r="AL27" s="114"/>
      <c r="AM27" s="114" t="s">
        <v>100</v>
      </c>
      <c r="AN27" s="114"/>
      <c r="AO27" s="114"/>
      <c r="AP27" s="114"/>
      <c r="AQ27" s="114"/>
      <c r="AR27" s="114" t="s">
        <v>100</v>
      </c>
      <c r="AS27" s="114" t="s">
        <v>100</v>
      </c>
      <c r="AT27" s="114"/>
      <c r="AU27" s="114" t="s">
        <v>100</v>
      </c>
      <c r="AV27" s="114" t="s">
        <v>100</v>
      </c>
      <c r="AW27" s="114" t="s">
        <v>100</v>
      </c>
      <c r="AX27" s="114" t="s">
        <v>100</v>
      </c>
      <c r="AY27" s="114" t="s">
        <v>100</v>
      </c>
      <c r="AZ27" s="114"/>
      <c r="BA27" s="114" t="s">
        <v>100</v>
      </c>
      <c r="BB27" s="114" t="s">
        <v>100</v>
      </c>
      <c r="BC27" s="114" t="s">
        <v>100</v>
      </c>
      <c r="BD27" s="114"/>
      <c r="BE27" s="114"/>
      <c r="BF27" s="114" t="s">
        <v>100</v>
      </c>
      <c r="BG27" s="114"/>
      <c r="BH27" s="114" t="s">
        <v>100</v>
      </c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22"/>
    </row>
    <row r="28" spans="1:75" s="28" customFormat="1" ht="24" hidden="1" customHeight="1" x14ac:dyDescent="0.25">
      <c r="A28" s="301"/>
      <c r="B28" s="304"/>
      <c r="C28" s="355">
        <f>+D28*30%</f>
        <v>3.5999999999999997E-2</v>
      </c>
      <c r="D28" s="306">
        <v>0.12</v>
      </c>
      <c r="E28" s="316" t="s">
        <v>192</v>
      </c>
      <c r="F28" s="310"/>
      <c r="G28" s="312"/>
      <c r="H28" s="312"/>
      <c r="I28" s="314" t="s">
        <v>193</v>
      </c>
      <c r="J28" s="314" t="s">
        <v>501</v>
      </c>
      <c r="K28" s="314" t="s">
        <v>194</v>
      </c>
      <c r="L28" s="314" t="s">
        <v>195</v>
      </c>
      <c r="M28" s="314" t="s">
        <v>196</v>
      </c>
      <c r="N28" s="314" t="s">
        <v>138</v>
      </c>
      <c r="O28" s="314" t="s">
        <v>138</v>
      </c>
      <c r="P28" s="314">
        <v>0</v>
      </c>
      <c r="Q28" s="314">
        <v>1</v>
      </c>
      <c r="R28" s="314">
        <v>0</v>
      </c>
      <c r="S28" s="480">
        <v>0</v>
      </c>
      <c r="T28" s="314">
        <v>0</v>
      </c>
      <c r="U28" s="314">
        <v>0</v>
      </c>
      <c r="V28" s="314">
        <v>1</v>
      </c>
      <c r="W28" s="314">
        <v>1</v>
      </c>
      <c r="X28" s="315">
        <v>141600000</v>
      </c>
      <c r="Y28" s="114" t="s">
        <v>197</v>
      </c>
      <c r="Z28" s="115">
        <v>65600000</v>
      </c>
      <c r="AA28" s="116">
        <v>0.5</v>
      </c>
      <c r="AB28" s="114" t="s">
        <v>198</v>
      </c>
      <c r="AC28" s="21">
        <v>43906</v>
      </c>
      <c r="AD28" s="21">
        <v>44104</v>
      </c>
      <c r="AE28" s="114" t="s">
        <v>199</v>
      </c>
      <c r="AF28" s="114" t="s">
        <v>142</v>
      </c>
      <c r="AG28" s="114" t="s">
        <v>100</v>
      </c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 t="s">
        <v>100</v>
      </c>
      <c r="AW28" s="114"/>
      <c r="AX28" s="114"/>
      <c r="AY28" s="114" t="s">
        <v>100</v>
      </c>
      <c r="AZ28" s="114"/>
      <c r="BA28" s="26" t="s">
        <v>100</v>
      </c>
      <c r="BB28" s="26" t="s">
        <v>100</v>
      </c>
      <c r="BC28" s="26" t="s">
        <v>100</v>
      </c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114"/>
      <c r="BW28" s="27"/>
    </row>
    <row r="29" spans="1:75" s="28" customFormat="1" ht="16.5" hidden="1" customHeight="1" x14ac:dyDescent="0.25">
      <c r="A29" s="301"/>
      <c r="B29" s="304"/>
      <c r="C29" s="356"/>
      <c r="D29" s="307"/>
      <c r="E29" s="316"/>
      <c r="F29" s="310"/>
      <c r="G29" s="312"/>
      <c r="H29" s="312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480"/>
      <c r="T29" s="314"/>
      <c r="U29" s="314"/>
      <c r="V29" s="314"/>
      <c r="W29" s="314"/>
      <c r="X29" s="315"/>
      <c r="Y29" s="114" t="s">
        <v>200</v>
      </c>
      <c r="Z29" s="115">
        <v>0</v>
      </c>
      <c r="AA29" s="116">
        <v>0.2</v>
      </c>
      <c r="AB29" s="114" t="s">
        <v>201</v>
      </c>
      <c r="AC29" s="21">
        <v>44013</v>
      </c>
      <c r="AD29" s="21">
        <v>44165</v>
      </c>
      <c r="AE29" s="114" t="s">
        <v>202</v>
      </c>
      <c r="AF29" s="114" t="s">
        <v>142</v>
      </c>
      <c r="AG29" s="114" t="s">
        <v>100</v>
      </c>
      <c r="AH29" s="114"/>
      <c r="AI29" s="114"/>
      <c r="AJ29" s="114"/>
      <c r="AK29" s="114"/>
      <c r="AL29" s="114"/>
      <c r="AM29" s="114"/>
      <c r="AN29" s="114"/>
      <c r="AO29" s="114"/>
      <c r="AP29" s="114"/>
      <c r="AQ29" s="114" t="s">
        <v>100</v>
      </c>
      <c r="AR29" s="114"/>
      <c r="AS29" s="114"/>
      <c r="AT29" s="114"/>
      <c r="AU29" s="114"/>
      <c r="AV29" s="114" t="s">
        <v>100</v>
      </c>
      <c r="AW29" s="114"/>
      <c r="AX29" s="114"/>
      <c r="AY29" s="114"/>
      <c r="AZ29" s="114"/>
      <c r="BA29" s="26" t="s">
        <v>100</v>
      </c>
      <c r="BB29" s="26" t="s">
        <v>100</v>
      </c>
      <c r="BC29" s="26" t="s">
        <v>100</v>
      </c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114"/>
      <c r="BW29" s="27"/>
    </row>
    <row r="30" spans="1:75" s="28" customFormat="1" ht="21.75" hidden="1" customHeight="1" x14ac:dyDescent="0.25">
      <c r="A30" s="301"/>
      <c r="B30" s="304"/>
      <c r="C30" s="356"/>
      <c r="D30" s="307"/>
      <c r="E30" s="316"/>
      <c r="F30" s="310"/>
      <c r="G30" s="312"/>
      <c r="H30" s="312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480"/>
      <c r="T30" s="314"/>
      <c r="U30" s="314"/>
      <c r="V30" s="314"/>
      <c r="W30" s="314"/>
      <c r="X30" s="315"/>
      <c r="Y30" s="114" t="s">
        <v>203</v>
      </c>
      <c r="Z30" s="115">
        <v>76000000</v>
      </c>
      <c r="AA30" s="116">
        <v>0.3</v>
      </c>
      <c r="AB30" s="114" t="s">
        <v>204</v>
      </c>
      <c r="AC30" s="21">
        <v>44075</v>
      </c>
      <c r="AD30" s="21">
        <v>44165</v>
      </c>
      <c r="AE30" s="114" t="s">
        <v>199</v>
      </c>
      <c r="AF30" s="114" t="s">
        <v>205</v>
      </c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 t="s">
        <v>100</v>
      </c>
      <c r="AW30" s="114"/>
      <c r="AX30" s="114"/>
      <c r="AY30" s="114"/>
      <c r="AZ30" s="114"/>
      <c r="BA30" s="26" t="s">
        <v>100</v>
      </c>
      <c r="BB30" s="26" t="s">
        <v>100</v>
      </c>
      <c r="BC30" s="26" t="s">
        <v>100</v>
      </c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114"/>
      <c r="BW30" s="27"/>
    </row>
    <row r="31" spans="1:75" s="28" customFormat="1" ht="33.75" hidden="1" customHeight="1" x14ac:dyDescent="0.25">
      <c r="A31" s="301"/>
      <c r="B31" s="304"/>
      <c r="C31" s="327">
        <f>+D31*30%</f>
        <v>0.03</v>
      </c>
      <c r="D31" s="316">
        <v>0.1</v>
      </c>
      <c r="E31" s="316" t="s">
        <v>206</v>
      </c>
      <c r="F31" s="310"/>
      <c r="G31" s="312"/>
      <c r="H31" s="312"/>
      <c r="I31" s="314" t="s">
        <v>207</v>
      </c>
      <c r="J31" s="314" t="s">
        <v>501</v>
      </c>
      <c r="K31" s="314" t="s">
        <v>208</v>
      </c>
      <c r="L31" s="314" t="s">
        <v>209</v>
      </c>
      <c r="M31" s="314" t="s">
        <v>210</v>
      </c>
      <c r="N31" s="314" t="s">
        <v>138</v>
      </c>
      <c r="O31" s="314" t="s">
        <v>211</v>
      </c>
      <c r="P31" s="314">
        <v>4</v>
      </c>
      <c r="Q31" s="314">
        <v>27</v>
      </c>
      <c r="R31" s="314">
        <v>7</v>
      </c>
      <c r="S31" s="480">
        <v>7</v>
      </c>
      <c r="T31" s="314">
        <v>18</v>
      </c>
      <c r="U31" s="314">
        <v>24</v>
      </c>
      <c r="V31" s="314">
        <v>27</v>
      </c>
      <c r="W31" s="314">
        <v>27</v>
      </c>
      <c r="X31" s="315">
        <v>0</v>
      </c>
      <c r="Y31" s="114" t="s">
        <v>212</v>
      </c>
      <c r="Z31" s="115">
        <v>0</v>
      </c>
      <c r="AA31" s="116">
        <v>0.5</v>
      </c>
      <c r="AB31" s="114" t="s">
        <v>213</v>
      </c>
      <c r="AC31" s="21">
        <v>43845</v>
      </c>
      <c r="AD31" s="21">
        <v>44104</v>
      </c>
      <c r="AE31" s="114" t="s">
        <v>199</v>
      </c>
      <c r="AF31" s="114" t="s">
        <v>142</v>
      </c>
      <c r="AG31" s="114" t="s">
        <v>100</v>
      </c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 t="s">
        <v>100</v>
      </c>
      <c r="AW31" s="114"/>
      <c r="AX31" s="114"/>
      <c r="AY31" s="114"/>
      <c r="AZ31" s="114"/>
      <c r="BA31" s="26"/>
      <c r="BB31" s="26" t="s">
        <v>100</v>
      </c>
      <c r="BC31" s="26" t="s">
        <v>100</v>
      </c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114"/>
      <c r="BW31" s="27"/>
    </row>
    <row r="32" spans="1:75" s="28" customFormat="1" ht="31.5" hidden="1" customHeight="1" x14ac:dyDescent="0.25">
      <c r="A32" s="301"/>
      <c r="B32" s="304"/>
      <c r="C32" s="327"/>
      <c r="D32" s="316"/>
      <c r="E32" s="316"/>
      <c r="F32" s="310"/>
      <c r="G32" s="312"/>
      <c r="H32" s="312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480"/>
      <c r="T32" s="314"/>
      <c r="U32" s="314"/>
      <c r="V32" s="314"/>
      <c r="W32" s="314"/>
      <c r="X32" s="315"/>
      <c r="Y32" s="114" t="s">
        <v>214</v>
      </c>
      <c r="Z32" s="115">
        <v>0</v>
      </c>
      <c r="AA32" s="116">
        <v>0.5</v>
      </c>
      <c r="AB32" s="114" t="s">
        <v>213</v>
      </c>
      <c r="AC32" s="21">
        <v>43891</v>
      </c>
      <c r="AD32" s="21">
        <v>44195</v>
      </c>
      <c r="AE32" s="114" t="s">
        <v>199</v>
      </c>
      <c r="AF32" s="114" t="s">
        <v>215</v>
      </c>
      <c r="AG32" s="114" t="s">
        <v>100</v>
      </c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 t="s">
        <v>100</v>
      </c>
      <c r="AW32" s="114"/>
      <c r="AX32" s="114"/>
      <c r="AY32" s="114"/>
      <c r="AZ32" s="114"/>
      <c r="BA32" s="26"/>
      <c r="BB32" s="26" t="s">
        <v>100</v>
      </c>
      <c r="BC32" s="26" t="s">
        <v>100</v>
      </c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114"/>
      <c r="BW32" s="27"/>
    </row>
    <row r="33" spans="1:75" s="28" customFormat="1" ht="15" hidden="1" customHeight="1" x14ac:dyDescent="0.25">
      <c r="A33" s="301"/>
      <c r="B33" s="304"/>
      <c r="C33" s="327">
        <f>+D33*30%</f>
        <v>3.5999999999999997E-2</v>
      </c>
      <c r="D33" s="316">
        <v>0.12</v>
      </c>
      <c r="E33" s="316" t="s">
        <v>216</v>
      </c>
      <c r="F33" s="310"/>
      <c r="G33" s="312"/>
      <c r="H33" s="312"/>
      <c r="I33" s="314" t="s">
        <v>217</v>
      </c>
      <c r="J33" s="314" t="s">
        <v>501</v>
      </c>
      <c r="K33" s="314" t="s">
        <v>218</v>
      </c>
      <c r="L33" s="314" t="s">
        <v>219</v>
      </c>
      <c r="M33" s="314" t="s">
        <v>220</v>
      </c>
      <c r="N33" s="314" t="s">
        <v>138</v>
      </c>
      <c r="O33" s="314" t="s">
        <v>138</v>
      </c>
      <c r="P33" s="314">
        <v>9</v>
      </c>
      <c r="Q33" s="314">
        <v>4</v>
      </c>
      <c r="R33" s="314">
        <v>0</v>
      </c>
      <c r="S33" s="480">
        <v>0</v>
      </c>
      <c r="T33" s="314">
        <v>0</v>
      </c>
      <c r="U33" s="314">
        <v>2</v>
      </c>
      <c r="V33" s="314">
        <v>4</v>
      </c>
      <c r="W33" s="314">
        <v>4</v>
      </c>
      <c r="X33" s="315">
        <v>1937635773</v>
      </c>
      <c r="Y33" s="114" t="s">
        <v>221</v>
      </c>
      <c r="Z33" s="115">
        <v>0</v>
      </c>
      <c r="AA33" s="114">
        <v>15</v>
      </c>
      <c r="AB33" s="114" t="s">
        <v>222</v>
      </c>
      <c r="AC33" s="21">
        <v>43831</v>
      </c>
      <c r="AD33" s="21">
        <v>43921</v>
      </c>
      <c r="AE33" s="114" t="s">
        <v>141</v>
      </c>
      <c r="AF33" s="114" t="s">
        <v>223</v>
      </c>
      <c r="AG33" s="114" t="s">
        <v>100</v>
      </c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114"/>
      <c r="BW33" s="27"/>
    </row>
    <row r="34" spans="1:75" s="28" customFormat="1" ht="9" hidden="1" customHeight="1" x14ac:dyDescent="0.25">
      <c r="A34" s="301"/>
      <c r="B34" s="304"/>
      <c r="C34" s="327"/>
      <c r="D34" s="316"/>
      <c r="E34" s="316"/>
      <c r="F34" s="310"/>
      <c r="G34" s="312"/>
      <c r="H34" s="312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480"/>
      <c r="T34" s="314"/>
      <c r="U34" s="314"/>
      <c r="V34" s="314"/>
      <c r="W34" s="314"/>
      <c r="X34" s="315"/>
      <c r="Y34" s="114" t="s">
        <v>224</v>
      </c>
      <c r="Z34" s="115">
        <v>1937635773</v>
      </c>
      <c r="AA34" s="114">
        <v>50</v>
      </c>
      <c r="AB34" s="114" t="s">
        <v>225</v>
      </c>
      <c r="AC34" s="21">
        <v>43891</v>
      </c>
      <c r="AD34" s="21">
        <v>44043</v>
      </c>
      <c r="AE34" s="114" t="s">
        <v>141</v>
      </c>
      <c r="AF34" s="114" t="s">
        <v>223</v>
      </c>
      <c r="AG34" s="114" t="s">
        <v>100</v>
      </c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114"/>
      <c r="BW34" s="27"/>
    </row>
    <row r="35" spans="1:75" s="28" customFormat="1" ht="12" hidden="1" customHeight="1" thickBot="1" x14ac:dyDescent="0.3">
      <c r="A35" s="302"/>
      <c r="B35" s="305"/>
      <c r="C35" s="355"/>
      <c r="D35" s="306"/>
      <c r="E35" s="316"/>
      <c r="F35" s="311"/>
      <c r="G35" s="313"/>
      <c r="H35" s="359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480"/>
      <c r="T35" s="314"/>
      <c r="U35" s="314"/>
      <c r="V35" s="314"/>
      <c r="W35" s="314"/>
      <c r="X35" s="315"/>
      <c r="Y35" s="114" t="s">
        <v>226</v>
      </c>
      <c r="Z35" s="115">
        <v>0</v>
      </c>
      <c r="AA35" s="114">
        <v>35</v>
      </c>
      <c r="AB35" s="114" t="s">
        <v>227</v>
      </c>
      <c r="AC35" s="21">
        <v>44013</v>
      </c>
      <c r="AD35" s="21">
        <v>44196</v>
      </c>
      <c r="AE35" s="114" t="s">
        <v>141</v>
      </c>
      <c r="AF35" s="114" t="s">
        <v>223</v>
      </c>
      <c r="AG35" s="114" t="s">
        <v>100</v>
      </c>
      <c r="AH35" s="114" t="s">
        <v>100</v>
      </c>
      <c r="AI35" s="114" t="s">
        <v>100</v>
      </c>
      <c r="AJ35" s="114"/>
      <c r="AK35" s="114"/>
      <c r="AL35" s="114" t="s">
        <v>100</v>
      </c>
      <c r="AM35" s="114"/>
      <c r="AN35" s="114"/>
      <c r="AO35" s="114" t="s">
        <v>100</v>
      </c>
      <c r="AP35" s="114" t="s">
        <v>100</v>
      </c>
      <c r="AQ35" s="114"/>
      <c r="AR35" s="114" t="s">
        <v>100</v>
      </c>
      <c r="AS35" s="114" t="s">
        <v>100</v>
      </c>
      <c r="AT35" s="114"/>
      <c r="AU35" s="114" t="s">
        <v>100</v>
      </c>
      <c r="AV35" s="114"/>
      <c r="AW35" s="114" t="s">
        <v>100</v>
      </c>
      <c r="AX35" s="114" t="s">
        <v>100</v>
      </c>
      <c r="AY35" s="114" t="s">
        <v>100</v>
      </c>
      <c r="AZ35" s="114" t="s">
        <v>100</v>
      </c>
      <c r="BA35" s="26" t="s">
        <v>100</v>
      </c>
      <c r="BB35" s="26" t="s">
        <v>100</v>
      </c>
      <c r="BC35" s="26" t="s">
        <v>100</v>
      </c>
      <c r="BD35" s="26" t="s">
        <v>100</v>
      </c>
      <c r="BE35" s="26"/>
      <c r="BF35" s="26" t="s">
        <v>100</v>
      </c>
      <c r="BG35" s="26"/>
      <c r="BH35" s="26"/>
      <c r="BI35" s="26"/>
      <c r="BJ35" s="26"/>
      <c r="BK35" s="26"/>
      <c r="BL35" s="26" t="s">
        <v>100</v>
      </c>
      <c r="BM35" s="26"/>
      <c r="BN35" s="26"/>
      <c r="BO35" s="26"/>
      <c r="BP35" s="26"/>
      <c r="BQ35" s="26"/>
      <c r="BR35" s="26"/>
      <c r="BS35" s="26"/>
      <c r="BT35" s="26"/>
      <c r="BU35" s="26"/>
      <c r="BV35" s="114"/>
      <c r="BW35" s="27"/>
    </row>
    <row r="36" spans="1:75" s="28" customFormat="1" ht="19.5" hidden="1" customHeight="1" thickTop="1" x14ac:dyDescent="0.25">
      <c r="A36" s="323" t="s">
        <v>228</v>
      </c>
      <c r="B36" s="326">
        <v>0.3</v>
      </c>
      <c r="C36" s="327">
        <f>+D36*30%</f>
        <v>5.3999999999999999E-2</v>
      </c>
      <c r="D36" s="328">
        <v>0.18</v>
      </c>
      <c r="E36" s="328" t="s">
        <v>229</v>
      </c>
      <c r="F36" s="330">
        <v>1</v>
      </c>
      <c r="G36" s="330">
        <v>0.25</v>
      </c>
      <c r="H36" s="314" t="s">
        <v>230</v>
      </c>
      <c r="I36" s="314" t="s">
        <v>231</v>
      </c>
      <c r="J36" s="314" t="s">
        <v>501</v>
      </c>
      <c r="K36" s="314" t="s">
        <v>232</v>
      </c>
      <c r="L36" s="314" t="s">
        <v>233</v>
      </c>
      <c r="M36" s="314" t="s">
        <v>234</v>
      </c>
      <c r="N36" s="314" t="s">
        <v>138</v>
      </c>
      <c r="O36" s="314" t="s">
        <v>138</v>
      </c>
      <c r="P36" s="314">
        <v>5</v>
      </c>
      <c r="Q36" s="314">
        <v>6</v>
      </c>
      <c r="R36" s="314">
        <v>0</v>
      </c>
      <c r="S36" s="480">
        <v>0</v>
      </c>
      <c r="T36" s="314">
        <v>4</v>
      </c>
      <c r="U36" s="314">
        <v>2</v>
      </c>
      <c r="V36" s="314">
        <v>0</v>
      </c>
      <c r="W36" s="314">
        <v>6</v>
      </c>
      <c r="X36" s="331">
        <v>274000000</v>
      </c>
      <c r="Y36" s="114" t="s">
        <v>235</v>
      </c>
      <c r="Z36" s="115">
        <v>0</v>
      </c>
      <c r="AA36" s="116">
        <v>0.5</v>
      </c>
      <c r="AB36" s="114" t="s">
        <v>236</v>
      </c>
      <c r="AC36" s="21">
        <v>43891</v>
      </c>
      <c r="AD36" s="21">
        <v>43983</v>
      </c>
      <c r="AE36" s="114" t="s">
        <v>237</v>
      </c>
      <c r="AF36" s="114" t="s">
        <v>238</v>
      </c>
      <c r="AG36" s="114" t="s">
        <v>100</v>
      </c>
      <c r="AH36" s="114" t="s">
        <v>100</v>
      </c>
      <c r="AI36" s="114"/>
      <c r="AJ36" s="114"/>
      <c r="AK36" s="114"/>
      <c r="AL36" s="114"/>
      <c r="AM36" s="114"/>
      <c r="AN36" s="114"/>
      <c r="AO36" s="114"/>
      <c r="AP36" s="114"/>
      <c r="AQ36" s="114"/>
      <c r="AR36" s="114" t="s">
        <v>100</v>
      </c>
      <c r="AS36" s="114"/>
      <c r="AT36" s="114"/>
      <c r="AU36" s="114"/>
      <c r="AV36" s="114" t="s">
        <v>100</v>
      </c>
      <c r="AW36" s="114"/>
      <c r="AX36" s="114"/>
      <c r="AY36" s="114" t="s">
        <v>100</v>
      </c>
      <c r="AZ36" s="114"/>
      <c r="BA36" s="26" t="s">
        <v>100</v>
      </c>
      <c r="BB36" s="26" t="s">
        <v>100</v>
      </c>
      <c r="BC36" s="26" t="s">
        <v>100</v>
      </c>
      <c r="BD36" s="25"/>
      <c r="BE36" s="25"/>
      <c r="BF36" s="25"/>
      <c r="BG36" s="26" t="s">
        <v>100</v>
      </c>
      <c r="BH36" s="26"/>
      <c r="BI36" s="26"/>
      <c r="BJ36" s="26"/>
      <c r="BK36" s="26"/>
      <c r="BL36" s="26" t="s">
        <v>100</v>
      </c>
      <c r="BM36" s="25"/>
      <c r="BN36" s="25"/>
      <c r="BO36" s="25"/>
      <c r="BP36" s="25"/>
      <c r="BQ36" s="25"/>
      <c r="BR36" s="25"/>
      <c r="BS36" s="25"/>
      <c r="BT36" s="25"/>
      <c r="BU36" s="26" t="s">
        <v>100</v>
      </c>
      <c r="BV36" s="114"/>
      <c r="BW36" s="27"/>
    </row>
    <row r="37" spans="1:75" s="28" customFormat="1" ht="26.25" hidden="1" customHeight="1" x14ac:dyDescent="0.25">
      <c r="A37" s="324"/>
      <c r="B37" s="304"/>
      <c r="C37" s="327"/>
      <c r="D37" s="329"/>
      <c r="E37" s="328"/>
      <c r="F37" s="310"/>
      <c r="G37" s="312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480"/>
      <c r="T37" s="314"/>
      <c r="U37" s="314"/>
      <c r="V37" s="314"/>
      <c r="W37" s="314"/>
      <c r="X37" s="331"/>
      <c r="Y37" s="114" t="s">
        <v>445</v>
      </c>
      <c r="Z37" s="115">
        <v>0</v>
      </c>
      <c r="AA37" s="116">
        <v>0.5</v>
      </c>
      <c r="AB37" s="114" t="s">
        <v>239</v>
      </c>
      <c r="AC37" s="21">
        <v>43983</v>
      </c>
      <c r="AD37" s="21">
        <v>44075</v>
      </c>
      <c r="AE37" s="114" t="s">
        <v>237</v>
      </c>
      <c r="AF37" s="114" t="s">
        <v>238</v>
      </c>
      <c r="AG37" s="114"/>
      <c r="AH37" s="114" t="s">
        <v>100</v>
      </c>
      <c r="AI37" s="114"/>
      <c r="AJ37" s="114"/>
      <c r="AK37" s="114"/>
      <c r="AL37" s="114"/>
      <c r="AM37" s="114"/>
      <c r="AN37" s="114"/>
      <c r="AO37" s="114"/>
      <c r="AP37" s="114"/>
      <c r="AQ37" s="114"/>
      <c r="AR37" s="114" t="s">
        <v>100</v>
      </c>
      <c r="AS37" s="114"/>
      <c r="AT37" s="114"/>
      <c r="AU37" s="114"/>
      <c r="AV37" s="114" t="s">
        <v>100</v>
      </c>
      <c r="AW37" s="114"/>
      <c r="AX37" s="114"/>
      <c r="AY37" s="114"/>
      <c r="AZ37" s="114"/>
      <c r="BA37" s="114" t="s">
        <v>100</v>
      </c>
      <c r="BB37" s="114" t="s">
        <v>100</v>
      </c>
      <c r="BC37" s="114" t="s">
        <v>100</v>
      </c>
      <c r="BD37" s="114"/>
      <c r="BE37" s="114"/>
      <c r="BF37" s="114"/>
      <c r="BG37" s="114" t="s">
        <v>100</v>
      </c>
      <c r="BH37" s="114"/>
      <c r="BI37" s="114"/>
      <c r="BJ37" s="114"/>
      <c r="BK37" s="114"/>
      <c r="BL37" s="114" t="s">
        <v>100</v>
      </c>
      <c r="BM37" s="114"/>
      <c r="BN37" s="114"/>
      <c r="BO37" s="114"/>
      <c r="BP37" s="114"/>
      <c r="BQ37" s="114"/>
      <c r="BR37" s="114"/>
      <c r="BS37" s="114"/>
      <c r="BT37" s="114"/>
      <c r="BU37" s="114" t="s">
        <v>100</v>
      </c>
      <c r="BV37" s="114"/>
      <c r="BW37" s="27"/>
    </row>
    <row r="38" spans="1:75" s="28" customFormat="1" ht="21" hidden="1" customHeight="1" x14ac:dyDescent="0.25">
      <c r="A38" s="324"/>
      <c r="B38" s="304"/>
      <c r="C38" s="327">
        <f>+D38*30%</f>
        <v>5.3999999999999999E-2</v>
      </c>
      <c r="D38" s="328">
        <v>0.18</v>
      </c>
      <c r="E38" s="328" t="s">
        <v>241</v>
      </c>
      <c r="F38" s="310"/>
      <c r="G38" s="312"/>
      <c r="H38" s="358" t="s">
        <v>242</v>
      </c>
      <c r="I38" s="314" t="s">
        <v>446</v>
      </c>
      <c r="J38" s="314" t="s">
        <v>501</v>
      </c>
      <c r="K38" s="314" t="s">
        <v>134</v>
      </c>
      <c r="L38" s="314" t="s">
        <v>209</v>
      </c>
      <c r="M38" s="314" t="s">
        <v>243</v>
      </c>
      <c r="N38" s="314" t="s">
        <v>138</v>
      </c>
      <c r="O38" s="314" t="s">
        <v>138</v>
      </c>
      <c r="P38" s="314">
        <v>0</v>
      </c>
      <c r="Q38" s="314">
        <v>1</v>
      </c>
      <c r="R38" s="314">
        <v>0</v>
      </c>
      <c r="S38" s="480">
        <v>0</v>
      </c>
      <c r="T38" s="314">
        <v>0</v>
      </c>
      <c r="U38" s="314">
        <v>0</v>
      </c>
      <c r="V38" s="314">
        <v>1</v>
      </c>
      <c r="W38" s="314">
        <v>1</v>
      </c>
      <c r="X38" s="315">
        <v>32800000</v>
      </c>
      <c r="Y38" s="114" t="s">
        <v>244</v>
      </c>
      <c r="Z38" s="115">
        <v>0</v>
      </c>
      <c r="AA38" s="116">
        <v>0.8</v>
      </c>
      <c r="AB38" s="114" t="s">
        <v>245</v>
      </c>
      <c r="AC38" s="21">
        <v>44027</v>
      </c>
      <c r="AD38" s="21">
        <v>44195</v>
      </c>
      <c r="AE38" s="114" t="s">
        <v>237</v>
      </c>
      <c r="AF38" s="114" t="s">
        <v>142</v>
      </c>
      <c r="AG38" s="114"/>
      <c r="AH38" s="114" t="s">
        <v>100</v>
      </c>
      <c r="AI38" s="114"/>
      <c r="AJ38" s="114"/>
      <c r="AK38" s="114"/>
      <c r="AL38" s="114" t="s">
        <v>100</v>
      </c>
      <c r="AM38" s="114" t="s">
        <v>100</v>
      </c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 t="s">
        <v>100</v>
      </c>
      <c r="AZ38" s="114"/>
      <c r="BA38" s="114"/>
      <c r="BB38" s="114"/>
      <c r="BC38" s="114" t="s">
        <v>100</v>
      </c>
      <c r="BD38" s="114"/>
      <c r="BE38" s="114"/>
      <c r="BF38" s="114"/>
      <c r="BG38" s="114"/>
      <c r="BH38" s="114"/>
      <c r="BI38" s="114"/>
      <c r="BJ38" s="114"/>
      <c r="BK38" s="114" t="s">
        <v>100</v>
      </c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27"/>
    </row>
    <row r="39" spans="1:75" s="28" customFormat="1" ht="27" hidden="1" customHeight="1" x14ac:dyDescent="0.25">
      <c r="A39" s="324"/>
      <c r="B39" s="304"/>
      <c r="C39" s="327"/>
      <c r="D39" s="329"/>
      <c r="E39" s="328"/>
      <c r="F39" s="310"/>
      <c r="G39" s="312"/>
      <c r="H39" s="312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480"/>
      <c r="T39" s="314"/>
      <c r="U39" s="314"/>
      <c r="V39" s="314"/>
      <c r="W39" s="314"/>
      <c r="X39" s="315"/>
      <c r="Y39" s="114" t="s">
        <v>246</v>
      </c>
      <c r="Z39" s="115">
        <v>0</v>
      </c>
      <c r="AA39" s="116">
        <v>0.2</v>
      </c>
      <c r="AB39" s="114" t="s">
        <v>247</v>
      </c>
      <c r="AC39" s="21">
        <v>44136</v>
      </c>
      <c r="AD39" s="21">
        <v>44195</v>
      </c>
      <c r="AE39" s="114" t="s">
        <v>237</v>
      </c>
      <c r="AF39" s="114" t="s">
        <v>142</v>
      </c>
      <c r="AG39" s="114"/>
      <c r="AH39" s="114" t="s">
        <v>100</v>
      </c>
      <c r="AI39" s="114"/>
      <c r="AJ39" s="114"/>
      <c r="AK39" s="114"/>
      <c r="AL39" s="114" t="s">
        <v>100</v>
      </c>
      <c r="AM39" s="114" t="s">
        <v>100</v>
      </c>
      <c r="AN39" s="114"/>
      <c r="AO39" s="114"/>
      <c r="AP39" s="114"/>
      <c r="AQ39" s="114"/>
      <c r="AR39" s="114"/>
      <c r="AS39" s="114"/>
      <c r="AT39" s="114"/>
      <c r="AU39" s="114"/>
      <c r="AV39" s="114"/>
      <c r="AW39" s="114" t="s">
        <v>100</v>
      </c>
      <c r="AX39" s="114"/>
      <c r="AY39" s="114" t="s">
        <v>100</v>
      </c>
      <c r="AZ39" s="114"/>
      <c r="BA39" s="114"/>
      <c r="BB39" s="114"/>
      <c r="BC39" s="114" t="s">
        <v>100</v>
      </c>
      <c r="BD39" s="114"/>
      <c r="BE39" s="114"/>
      <c r="BF39" s="114"/>
      <c r="BG39" s="114"/>
      <c r="BH39" s="114"/>
      <c r="BI39" s="114"/>
      <c r="BJ39" s="114"/>
      <c r="BK39" s="114" t="s">
        <v>100</v>
      </c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27"/>
    </row>
    <row r="40" spans="1:75" s="28" customFormat="1" ht="23.25" hidden="1" customHeight="1" x14ac:dyDescent="0.25">
      <c r="A40" s="324"/>
      <c r="B40" s="304"/>
      <c r="C40" s="327">
        <f>+D40*30%</f>
        <v>5.3999999999999999E-2</v>
      </c>
      <c r="D40" s="328">
        <v>0.18</v>
      </c>
      <c r="E40" s="328" t="s">
        <v>248</v>
      </c>
      <c r="F40" s="310"/>
      <c r="G40" s="312"/>
      <c r="H40" s="312"/>
      <c r="I40" s="314" t="s">
        <v>249</v>
      </c>
      <c r="J40" s="314" t="s">
        <v>501</v>
      </c>
      <c r="K40" s="314" t="s">
        <v>250</v>
      </c>
      <c r="L40" s="314" t="s">
        <v>209</v>
      </c>
      <c r="M40" s="314" t="s">
        <v>502</v>
      </c>
      <c r="N40" s="314" t="s">
        <v>138</v>
      </c>
      <c r="O40" s="314" t="s">
        <v>138</v>
      </c>
      <c r="P40" s="314">
        <v>0</v>
      </c>
      <c r="Q40" s="314">
        <v>2</v>
      </c>
      <c r="R40" s="314">
        <v>0</v>
      </c>
      <c r="S40" s="480">
        <v>0</v>
      </c>
      <c r="T40" s="314">
        <v>0</v>
      </c>
      <c r="U40" s="314">
        <v>1</v>
      </c>
      <c r="V40" s="314">
        <v>2</v>
      </c>
      <c r="W40" s="314">
        <v>2</v>
      </c>
      <c r="X40" s="315">
        <v>233640000</v>
      </c>
      <c r="Y40" s="114" t="s">
        <v>252</v>
      </c>
      <c r="Z40" s="115">
        <v>214140000</v>
      </c>
      <c r="AA40" s="116">
        <v>0.7</v>
      </c>
      <c r="AB40" s="114" t="s">
        <v>253</v>
      </c>
      <c r="AC40" s="21">
        <v>43983</v>
      </c>
      <c r="AD40" s="21">
        <v>44195</v>
      </c>
      <c r="AE40" s="114" t="s">
        <v>254</v>
      </c>
      <c r="AF40" s="114" t="s">
        <v>255</v>
      </c>
      <c r="AG40" s="114"/>
      <c r="AH40" s="114" t="s">
        <v>100</v>
      </c>
      <c r="AI40" s="114"/>
      <c r="AJ40" s="114"/>
      <c r="AK40" s="114"/>
      <c r="AL40" s="114" t="s">
        <v>100</v>
      </c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 t="s">
        <v>100</v>
      </c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27"/>
    </row>
    <row r="41" spans="1:75" s="28" customFormat="1" ht="29.25" hidden="1" customHeight="1" x14ac:dyDescent="0.25">
      <c r="A41" s="324"/>
      <c r="B41" s="304"/>
      <c r="C41" s="327"/>
      <c r="D41" s="329"/>
      <c r="E41" s="328"/>
      <c r="F41" s="310"/>
      <c r="G41" s="312"/>
      <c r="H41" s="312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480"/>
      <c r="T41" s="314"/>
      <c r="U41" s="314"/>
      <c r="V41" s="314"/>
      <c r="W41" s="314"/>
      <c r="X41" s="315"/>
      <c r="Y41" s="114" t="s">
        <v>256</v>
      </c>
      <c r="Z41" s="115">
        <v>19500000</v>
      </c>
      <c r="AA41" s="116">
        <v>0.3</v>
      </c>
      <c r="AB41" s="114" t="s">
        <v>253</v>
      </c>
      <c r="AC41" s="21">
        <v>43983</v>
      </c>
      <c r="AD41" s="21">
        <v>44195</v>
      </c>
      <c r="AE41" s="114" t="s">
        <v>254</v>
      </c>
      <c r="AF41" s="114" t="s">
        <v>255</v>
      </c>
      <c r="AG41" s="114"/>
      <c r="AH41" s="114" t="s">
        <v>100</v>
      </c>
      <c r="AI41" s="114"/>
      <c r="AJ41" s="114"/>
      <c r="AK41" s="114"/>
      <c r="AL41" s="114" t="s">
        <v>100</v>
      </c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 t="s">
        <v>100</v>
      </c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27"/>
    </row>
    <row r="42" spans="1:75" s="28" customFormat="1" ht="18.75" hidden="1" customHeight="1" x14ac:dyDescent="0.25">
      <c r="A42" s="324"/>
      <c r="B42" s="304"/>
      <c r="C42" s="355">
        <f>+D42*30%</f>
        <v>5.1000000000000004E-2</v>
      </c>
      <c r="D42" s="328">
        <v>0.17</v>
      </c>
      <c r="E42" s="328" t="s">
        <v>257</v>
      </c>
      <c r="F42" s="310"/>
      <c r="G42" s="312"/>
      <c r="H42" s="312"/>
      <c r="I42" s="314" t="s">
        <v>258</v>
      </c>
      <c r="J42" s="314" t="s">
        <v>495</v>
      </c>
      <c r="K42" s="314" t="s">
        <v>259</v>
      </c>
      <c r="L42" s="314" t="s">
        <v>260</v>
      </c>
      <c r="M42" s="314" t="s">
        <v>261</v>
      </c>
      <c r="N42" s="314" t="s">
        <v>262</v>
      </c>
      <c r="O42" s="314" t="s">
        <v>138</v>
      </c>
      <c r="P42" s="314">
        <v>0</v>
      </c>
      <c r="Q42" s="314">
        <v>9</v>
      </c>
      <c r="R42" s="314">
        <v>0</v>
      </c>
      <c r="S42" s="480">
        <v>0</v>
      </c>
      <c r="T42" s="314">
        <v>6</v>
      </c>
      <c r="U42" s="314">
        <v>7</v>
      </c>
      <c r="V42" s="314">
        <v>9</v>
      </c>
      <c r="W42" s="314">
        <v>9</v>
      </c>
      <c r="X42" s="315">
        <v>0</v>
      </c>
      <c r="Y42" s="114" t="s">
        <v>263</v>
      </c>
      <c r="Z42" s="115">
        <v>0</v>
      </c>
      <c r="AA42" s="114">
        <v>10</v>
      </c>
      <c r="AB42" s="96" t="s">
        <v>464</v>
      </c>
      <c r="AC42" s="21">
        <v>43922</v>
      </c>
      <c r="AD42" s="21">
        <v>43951</v>
      </c>
      <c r="AE42" s="114" t="s">
        <v>265</v>
      </c>
      <c r="AF42" s="114" t="s">
        <v>99</v>
      </c>
      <c r="AG42" s="114" t="s">
        <v>100</v>
      </c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 t="s">
        <v>100</v>
      </c>
      <c r="AS42" s="114"/>
      <c r="AT42" s="114"/>
      <c r="AU42" s="114" t="s">
        <v>100</v>
      </c>
      <c r="AV42" s="114" t="s">
        <v>100</v>
      </c>
      <c r="AW42" s="114" t="s">
        <v>100</v>
      </c>
      <c r="AX42" s="114"/>
      <c r="AY42" s="114" t="s">
        <v>100</v>
      </c>
      <c r="AZ42" s="114"/>
      <c r="BA42" s="114"/>
      <c r="BB42" s="114"/>
      <c r="BC42" s="114" t="s">
        <v>100</v>
      </c>
      <c r="BD42" s="114"/>
      <c r="BE42" s="114"/>
      <c r="BF42" s="114"/>
      <c r="BG42" s="114"/>
      <c r="BH42" s="114" t="s">
        <v>100</v>
      </c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27"/>
    </row>
    <row r="43" spans="1:75" s="28" customFormat="1" ht="63" hidden="1" x14ac:dyDescent="0.25">
      <c r="A43" s="324"/>
      <c r="B43" s="304"/>
      <c r="C43" s="356"/>
      <c r="D43" s="329"/>
      <c r="E43" s="328"/>
      <c r="F43" s="310"/>
      <c r="G43" s="312"/>
      <c r="H43" s="312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480"/>
      <c r="T43" s="314"/>
      <c r="U43" s="314"/>
      <c r="V43" s="314"/>
      <c r="W43" s="314"/>
      <c r="X43" s="315"/>
      <c r="Y43" s="114" t="s">
        <v>266</v>
      </c>
      <c r="Z43" s="115">
        <v>0</v>
      </c>
      <c r="AA43" s="114">
        <v>30</v>
      </c>
      <c r="AB43" s="96" t="s">
        <v>266</v>
      </c>
      <c r="AC43" s="21">
        <v>43922</v>
      </c>
      <c r="AD43" s="21">
        <v>44012</v>
      </c>
      <c r="AE43" s="114" t="s">
        <v>265</v>
      </c>
      <c r="AF43" s="114" t="s">
        <v>99</v>
      </c>
      <c r="AG43" s="114" t="s">
        <v>100</v>
      </c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 t="s">
        <v>100</v>
      </c>
      <c r="AX43" s="114"/>
      <c r="AY43" s="114" t="s">
        <v>100</v>
      </c>
      <c r="AZ43" s="114"/>
      <c r="BA43" s="114"/>
      <c r="BB43" s="114"/>
      <c r="BC43" s="114" t="s">
        <v>100</v>
      </c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27"/>
    </row>
    <row r="44" spans="1:75" s="28" customFormat="1" ht="12" hidden="1" customHeight="1" x14ac:dyDescent="0.25">
      <c r="A44" s="324"/>
      <c r="B44" s="304"/>
      <c r="C44" s="356"/>
      <c r="D44" s="329"/>
      <c r="E44" s="328"/>
      <c r="F44" s="310"/>
      <c r="G44" s="312"/>
      <c r="H44" s="312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480"/>
      <c r="T44" s="314"/>
      <c r="U44" s="314"/>
      <c r="V44" s="314"/>
      <c r="W44" s="314"/>
      <c r="X44" s="315"/>
      <c r="Y44" s="114" t="s">
        <v>268</v>
      </c>
      <c r="Z44" s="115">
        <v>0</v>
      </c>
      <c r="AA44" s="114">
        <v>30</v>
      </c>
      <c r="AB44" s="96" t="s">
        <v>268</v>
      </c>
      <c r="AC44" s="21">
        <v>43922</v>
      </c>
      <c r="AD44" s="21">
        <v>44196</v>
      </c>
      <c r="AE44" s="114" t="s">
        <v>98</v>
      </c>
      <c r="AF44" s="114" t="s">
        <v>99</v>
      </c>
      <c r="AG44" s="114" t="s">
        <v>100</v>
      </c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 t="s">
        <v>100</v>
      </c>
      <c r="AX44" s="114"/>
      <c r="AY44" s="114" t="s">
        <v>100</v>
      </c>
      <c r="AZ44" s="114"/>
      <c r="BA44" s="114"/>
      <c r="BB44" s="114"/>
      <c r="BC44" s="114" t="s">
        <v>100</v>
      </c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27"/>
    </row>
    <row r="45" spans="1:75" s="28" customFormat="1" ht="20.25" hidden="1" customHeight="1" x14ac:dyDescent="0.25">
      <c r="A45" s="324"/>
      <c r="B45" s="304"/>
      <c r="C45" s="357"/>
      <c r="D45" s="329"/>
      <c r="E45" s="328"/>
      <c r="F45" s="310"/>
      <c r="G45" s="312"/>
      <c r="H45" s="359"/>
      <c r="I45" s="314"/>
      <c r="J45" s="314"/>
      <c r="K45" s="314" t="s">
        <v>250</v>
      </c>
      <c r="L45" s="314"/>
      <c r="M45" s="314"/>
      <c r="N45" s="314"/>
      <c r="O45" s="314"/>
      <c r="P45" s="314"/>
      <c r="Q45" s="314"/>
      <c r="R45" s="314"/>
      <c r="S45" s="480"/>
      <c r="T45" s="314"/>
      <c r="U45" s="314"/>
      <c r="V45" s="314"/>
      <c r="W45" s="314"/>
      <c r="X45" s="315"/>
      <c r="Y45" s="114" t="s">
        <v>270</v>
      </c>
      <c r="Z45" s="115">
        <v>0</v>
      </c>
      <c r="AA45" s="114">
        <v>30</v>
      </c>
      <c r="AB45" s="96" t="s">
        <v>465</v>
      </c>
      <c r="AC45" s="21">
        <v>43922</v>
      </c>
      <c r="AD45" s="21">
        <v>44012</v>
      </c>
      <c r="AE45" s="114" t="s">
        <v>265</v>
      </c>
      <c r="AF45" s="114" t="s">
        <v>99</v>
      </c>
      <c r="AG45" s="114" t="s">
        <v>100</v>
      </c>
      <c r="AH45" s="114"/>
      <c r="AI45" s="114"/>
      <c r="AJ45" s="114"/>
      <c r="AK45" s="114"/>
      <c r="AL45" s="114"/>
      <c r="AM45" s="114" t="s">
        <v>100</v>
      </c>
      <c r="AN45" s="114"/>
      <c r="AO45" s="114"/>
      <c r="AP45" s="114"/>
      <c r="AQ45" s="114"/>
      <c r="AR45" s="114"/>
      <c r="AS45" s="114"/>
      <c r="AT45" s="114"/>
      <c r="AU45" s="114"/>
      <c r="AV45" s="114" t="s">
        <v>100</v>
      </c>
      <c r="AW45" s="114" t="s">
        <v>100</v>
      </c>
      <c r="AX45" s="114"/>
      <c r="AY45" s="114" t="s">
        <v>100</v>
      </c>
      <c r="AZ45" s="114" t="s">
        <v>100</v>
      </c>
      <c r="BA45" s="114" t="s">
        <v>100</v>
      </c>
      <c r="BB45" s="114" t="s">
        <v>100</v>
      </c>
      <c r="BC45" s="114" t="s">
        <v>100</v>
      </c>
      <c r="BD45" s="114" t="s">
        <v>100</v>
      </c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27"/>
    </row>
    <row r="46" spans="1:75" s="28" customFormat="1" ht="12" hidden="1" customHeight="1" x14ac:dyDescent="0.25">
      <c r="A46" s="324"/>
      <c r="B46" s="304"/>
      <c r="C46" s="327">
        <f>+D46*30%</f>
        <v>5.3999999999999999E-2</v>
      </c>
      <c r="D46" s="328">
        <v>0.18</v>
      </c>
      <c r="E46" s="328" t="s">
        <v>272</v>
      </c>
      <c r="F46" s="310"/>
      <c r="G46" s="312"/>
      <c r="H46" s="358" t="s">
        <v>132</v>
      </c>
      <c r="I46" s="314" t="s">
        <v>273</v>
      </c>
      <c r="J46" s="314" t="s">
        <v>503</v>
      </c>
      <c r="K46" s="314" t="s">
        <v>275</v>
      </c>
      <c r="L46" s="314" t="s">
        <v>276</v>
      </c>
      <c r="M46" s="314" t="s">
        <v>504</v>
      </c>
      <c r="N46" s="314" t="s">
        <v>278</v>
      </c>
      <c r="O46" s="314" t="s">
        <v>116</v>
      </c>
      <c r="P46" s="321">
        <v>0</v>
      </c>
      <c r="Q46" s="321">
        <v>0.15</v>
      </c>
      <c r="R46" s="321">
        <v>0</v>
      </c>
      <c r="S46" s="481">
        <v>0</v>
      </c>
      <c r="T46" s="321">
        <v>0</v>
      </c>
      <c r="U46" s="321">
        <v>0</v>
      </c>
      <c r="V46" s="321">
        <v>0.15</v>
      </c>
      <c r="W46" s="321">
        <v>0.15</v>
      </c>
      <c r="X46" s="315">
        <v>460000000</v>
      </c>
      <c r="Y46" s="114" t="s">
        <v>279</v>
      </c>
      <c r="Z46" s="115">
        <v>0</v>
      </c>
      <c r="AA46" s="116">
        <v>0.4</v>
      </c>
      <c r="AB46" s="114" t="s">
        <v>280</v>
      </c>
      <c r="AC46" s="21">
        <v>43831</v>
      </c>
      <c r="AD46" s="21">
        <v>43921</v>
      </c>
      <c r="AE46" s="114" t="s">
        <v>317</v>
      </c>
      <c r="AF46" s="114" t="s">
        <v>282</v>
      </c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 t="s">
        <v>100</v>
      </c>
      <c r="AZ46" s="114"/>
      <c r="BA46" s="114"/>
      <c r="BB46" s="114"/>
      <c r="BC46" s="114" t="s">
        <v>100</v>
      </c>
      <c r="BD46" s="114"/>
      <c r="BE46" s="114"/>
      <c r="BF46" s="114"/>
      <c r="BG46" s="114"/>
      <c r="BH46" s="114"/>
      <c r="BI46" s="114"/>
      <c r="BJ46" s="114"/>
      <c r="BK46" s="114"/>
      <c r="BL46" s="114" t="s">
        <v>100</v>
      </c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27"/>
    </row>
    <row r="47" spans="1:75" s="28" customFormat="1" ht="15" hidden="1" customHeight="1" x14ac:dyDescent="0.25">
      <c r="A47" s="324"/>
      <c r="B47" s="304"/>
      <c r="C47" s="327"/>
      <c r="D47" s="329"/>
      <c r="E47" s="328"/>
      <c r="F47" s="310"/>
      <c r="G47" s="312"/>
      <c r="H47" s="312"/>
      <c r="I47" s="333"/>
      <c r="J47" s="333"/>
      <c r="K47" s="333"/>
      <c r="L47" s="333"/>
      <c r="M47" s="333"/>
      <c r="N47" s="333"/>
      <c r="O47" s="333"/>
      <c r="P47" s="333"/>
      <c r="Q47" s="333"/>
      <c r="R47" s="333"/>
      <c r="S47" s="486"/>
      <c r="T47" s="333"/>
      <c r="U47" s="333"/>
      <c r="V47" s="333"/>
      <c r="W47" s="333"/>
      <c r="X47" s="331"/>
      <c r="Y47" s="114" t="s">
        <v>283</v>
      </c>
      <c r="Z47" s="115">
        <v>0</v>
      </c>
      <c r="AA47" s="116">
        <v>0.4</v>
      </c>
      <c r="AB47" s="114" t="s">
        <v>284</v>
      </c>
      <c r="AC47" s="21">
        <v>43922</v>
      </c>
      <c r="AD47" s="21">
        <v>44104</v>
      </c>
      <c r="AE47" s="114" t="s">
        <v>281</v>
      </c>
      <c r="AF47" s="114" t="s">
        <v>285</v>
      </c>
      <c r="AG47" s="114"/>
      <c r="AH47" s="114"/>
      <c r="AI47" s="114"/>
      <c r="AJ47" s="114"/>
      <c r="AK47" s="114"/>
      <c r="AL47" s="114" t="s">
        <v>100</v>
      </c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 t="s">
        <v>100</v>
      </c>
      <c r="AX47" s="114" t="s">
        <v>100</v>
      </c>
      <c r="AY47" s="114"/>
      <c r="AZ47" s="114"/>
      <c r="BA47" s="114"/>
      <c r="BB47" s="114"/>
      <c r="BC47" s="114" t="s">
        <v>100</v>
      </c>
      <c r="BD47" s="114"/>
      <c r="BE47" s="114"/>
      <c r="BF47" s="114"/>
      <c r="BG47" s="114"/>
      <c r="BH47" s="114" t="s">
        <v>100</v>
      </c>
      <c r="BI47" s="114"/>
      <c r="BJ47" s="114"/>
      <c r="BK47" s="114"/>
      <c r="BL47" s="114" t="s">
        <v>100</v>
      </c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27"/>
    </row>
    <row r="48" spans="1:75" s="28" customFormat="1" ht="14.25" hidden="1" customHeight="1" x14ac:dyDescent="0.25">
      <c r="A48" s="324"/>
      <c r="B48" s="304"/>
      <c r="C48" s="327"/>
      <c r="D48" s="329"/>
      <c r="E48" s="328"/>
      <c r="F48" s="310"/>
      <c r="G48" s="312"/>
      <c r="H48" s="359"/>
      <c r="I48" s="333"/>
      <c r="J48" s="333"/>
      <c r="K48" s="333"/>
      <c r="L48" s="333"/>
      <c r="M48" s="333"/>
      <c r="N48" s="333"/>
      <c r="O48" s="333"/>
      <c r="P48" s="333"/>
      <c r="Q48" s="333"/>
      <c r="R48" s="333"/>
      <c r="S48" s="486"/>
      <c r="T48" s="333"/>
      <c r="U48" s="333"/>
      <c r="V48" s="333"/>
      <c r="W48" s="333"/>
      <c r="X48" s="331"/>
      <c r="Y48" s="114" t="s">
        <v>286</v>
      </c>
      <c r="Z48" s="115">
        <v>0</v>
      </c>
      <c r="AA48" s="116">
        <v>0.2</v>
      </c>
      <c r="AB48" s="114" t="s">
        <v>287</v>
      </c>
      <c r="AC48" s="21">
        <v>44105</v>
      </c>
      <c r="AD48" s="21">
        <v>44196</v>
      </c>
      <c r="AE48" s="114" t="s">
        <v>281</v>
      </c>
      <c r="AF48" s="114" t="s">
        <v>288</v>
      </c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 t="s">
        <v>100</v>
      </c>
      <c r="AW48" s="114"/>
      <c r="AX48" s="114"/>
      <c r="AY48" s="114"/>
      <c r="AZ48" s="114"/>
      <c r="BA48" s="114"/>
      <c r="BB48" s="114"/>
      <c r="BC48" s="114" t="s">
        <v>100</v>
      </c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27"/>
    </row>
    <row r="49" spans="1:75" s="28" customFormat="1" ht="38.25" customHeight="1" x14ac:dyDescent="0.25">
      <c r="A49" s="324"/>
      <c r="B49" s="304"/>
      <c r="C49" s="327">
        <f>+D49*30%</f>
        <v>3.3000000000000002E-2</v>
      </c>
      <c r="D49" s="328">
        <v>0.11</v>
      </c>
      <c r="E49" s="328" t="s">
        <v>289</v>
      </c>
      <c r="F49" s="310"/>
      <c r="G49" s="312"/>
      <c r="H49" s="358" t="s">
        <v>242</v>
      </c>
      <c r="I49" s="314" t="s">
        <v>290</v>
      </c>
      <c r="J49" s="314" t="s">
        <v>496</v>
      </c>
      <c r="K49" s="314" t="s">
        <v>292</v>
      </c>
      <c r="L49" s="314" t="s">
        <v>293</v>
      </c>
      <c r="M49" s="314" t="s">
        <v>294</v>
      </c>
      <c r="N49" s="314" t="s">
        <v>295</v>
      </c>
      <c r="O49" s="314" t="s">
        <v>116</v>
      </c>
      <c r="P49" s="314">
        <v>0</v>
      </c>
      <c r="Q49" s="334">
        <f t="shared" ref="Q49:W49" si="0">(100*0.7)+(80*0.3)</f>
        <v>94</v>
      </c>
      <c r="R49" s="334">
        <f t="shared" si="0"/>
        <v>94</v>
      </c>
      <c r="S49" s="487"/>
      <c r="T49" s="334">
        <f t="shared" si="0"/>
        <v>94</v>
      </c>
      <c r="U49" s="334">
        <f t="shared" si="0"/>
        <v>94</v>
      </c>
      <c r="V49" s="334">
        <f t="shared" si="0"/>
        <v>94</v>
      </c>
      <c r="W49" s="334">
        <f t="shared" si="0"/>
        <v>94</v>
      </c>
      <c r="X49" s="315">
        <f>2900000*11.5</f>
        <v>33350000</v>
      </c>
      <c r="Y49" s="114" t="s">
        <v>296</v>
      </c>
      <c r="Z49" s="115">
        <v>0</v>
      </c>
      <c r="AA49" s="116">
        <v>0.05</v>
      </c>
      <c r="AB49" s="114" t="s">
        <v>297</v>
      </c>
      <c r="AC49" s="21">
        <v>43831</v>
      </c>
      <c r="AD49" s="21">
        <v>43861</v>
      </c>
      <c r="AE49" s="114" t="s">
        <v>298</v>
      </c>
      <c r="AF49" s="114" t="s">
        <v>299</v>
      </c>
      <c r="AG49" s="114" t="s">
        <v>100</v>
      </c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 t="s">
        <v>100</v>
      </c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 t="s">
        <v>100</v>
      </c>
      <c r="BK49" s="114" t="s">
        <v>143</v>
      </c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27"/>
    </row>
    <row r="50" spans="1:75" s="28" customFormat="1" ht="52.5" customHeight="1" x14ac:dyDescent="0.25">
      <c r="A50" s="324"/>
      <c r="B50" s="304"/>
      <c r="C50" s="327"/>
      <c r="D50" s="329"/>
      <c r="E50" s="328"/>
      <c r="F50" s="310"/>
      <c r="G50" s="312"/>
      <c r="H50" s="312"/>
      <c r="I50" s="314"/>
      <c r="J50" s="314"/>
      <c r="K50" s="314"/>
      <c r="L50" s="314"/>
      <c r="M50" s="314"/>
      <c r="N50" s="314"/>
      <c r="O50" s="314"/>
      <c r="P50" s="314"/>
      <c r="Q50" s="334"/>
      <c r="R50" s="334"/>
      <c r="S50" s="487"/>
      <c r="T50" s="334"/>
      <c r="U50" s="334"/>
      <c r="V50" s="334"/>
      <c r="W50" s="334"/>
      <c r="X50" s="315"/>
      <c r="Y50" s="114" t="s">
        <v>300</v>
      </c>
      <c r="Z50" s="115">
        <v>0</v>
      </c>
      <c r="AA50" s="116">
        <v>0.05</v>
      </c>
      <c r="AB50" s="114" t="s">
        <v>301</v>
      </c>
      <c r="AC50" s="21">
        <v>43862</v>
      </c>
      <c r="AD50" s="21">
        <v>43921</v>
      </c>
      <c r="AE50" s="114" t="s">
        <v>298</v>
      </c>
      <c r="AF50" s="114" t="s">
        <v>299</v>
      </c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 t="s">
        <v>100</v>
      </c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 t="s">
        <v>100</v>
      </c>
      <c r="BK50" s="114" t="s">
        <v>100</v>
      </c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27"/>
    </row>
    <row r="51" spans="1:75" s="28" customFormat="1" ht="37.5" customHeight="1" x14ac:dyDescent="0.25">
      <c r="A51" s="324"/>
      <c r="B51" s="304"/>
      <c r="C51" s="327"/>
      <c r="D51" s="329"/>
      <c r="E51" s="328"/>
      <c r="F51" s="310"/>
      <c r="G51" s="312"/>
      <c r="H51" s="312"/>
      <c r="I51" s="314"/>
      <c r="J51" s="314"/>
      <c r="K51" s="314"/>
      <c r="L51" s="314"/>
      <c r="M51" s="314"/>
      <c r="N51" s="314"/>
      <c r="O51" s="314"/>
      <c r="P51" s="314"/>
      <c r="Q51" s="334"/>
      <c r="R51" s="334"/>
      <c r="S51" s="487"/>
      <c r="T51" s="334"/>
      <c r="U51" s="334"/>
      <c r="V51" s="334"/>
      <c r="W51" s="334"/>
      <c r="X51" s="315"/>
      <c r="Y51" s="114" t="s">
        <v>302</v>
      </c>
      <c r="Z51" s="115">
        <v>0</v>
      </c>
      <c r="AA51" s="116">
        <v>0.15</v>
      </c>
      <c r="AB51" s="114" t="s">
        <v>303</v>
      </c>
      <c r="AC51" s="21">
        <v>43922</v>
      </c>
      <c r="AD51" s="21">
        <v>44196</v>
      </c>
      <c r="AE51" s="114" t="s">
        <v>298</v>
      </c>
      <c r="AF51" s="114" t="s">
        <v>304</v>
      </c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 t="s">
        <v>100</v>
      </c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 t="s">
        <v>100</v>
      </c>
      <c r="BK51" s="114" t="s">
        <v>100</v>
      </c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27"/>
    </row>
    <row r="52" spans="1:75" s="28" customFormat="1" ht="34.5" customHeight="1" x14ac:dyDescent="0.25">
      <c r="A52" s="324"/>
      <c r="B52" s="304"/>
      <c r="C52" s="327"/>
      <c r="D52" s="329"/>
      <c r="E52" s="328"/>
      <c r="F52" s="310"/>
      <c r="G52" s="312"/>
      <c r="H52" s="312"/>
      <c r="I52" s="314"/>
      <c r="J52" s="314"/>
      <c r="K52" s="314"/>
      <c r="L52" s="314"/>
      <c r="M52" s="314"/>
      <c r="N52" s="314"/>
      <c r="O52" s="314"/>
      <c r="P52" s="314"/>
      <c r="Q52" s="334"/>
      <c r="R52" s="334"/>
      <c r="S52" s="487"/>
      <c r="T52" s="334"/>
      <c r="U52" s="334"/>
      <c r="V52" s="334"/>
      <c r="W52" s="334"/>
      <c r="X52" s="315"/>
      <c r="Y52" s="114" t="s">
        <v>305</v>
      </c>
      <c r="Z52" s="115">
        <v>0</v>
      </c>
      <c r="AA52" s="116">
        <v>0.65</v>
      </c>
      <c r="AB52" s="114" t="s">
        <v>306</v>
      </c>
      <c r="AC52" s="21">
        <v>43831</v>
      </c>
      <c r="AD52" s="21">
        <v>44196</v>
      </c>
      <c r="AE52" s="114" t="s">
        <v>298</v>
      </c>
      <c r="AF52" s="114" t="s">
        <v>304</v>
      </c>
      <c r="AG52" s="114"/>
      <c r="AH52" s="114"/>
      <c r="AI52" s="114"/>
      <c r="AJ52" s="114"/>
      <c r="AK52" s="114"/>
      <c r="AL52" s="114"/>
      <c r="AM52" s="114" t="s">
        <v>100</v>
      </c>
      <c r="AN52" s="114"/>
      <c r="AO52" s="114"/>
      <c r="AP52" s="114"/>
      <c r="AQ52" s="114"/>
      <c r="AR52" s="114"/>
      <c r="AS52" s="114"/>
      <c r="AT52" s="114"/>
      <c r="AU52" s="114"/>
      <c r="AV52" s="114"/>
      <c r="AW52" s="114" t="s">
        <v>100</v>
      </c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 t="s">
        <v>100</v>
      </c>
      <c r="BK52" s="114" t="s">
        <v>100</v>
      </c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27"/>
    </row>
    <row r="53" spans="1:75" s="28" customFormat="1" ht="56.25" customHeight="1" thickBot="1" x14ac:dyDescent="0.3">
      <c r="A53" s="325"/>
      <c r="B53" s="305"/>
      <c r="C53" s="327"/>
      <c r="D53" s="329"/>
      <c r="E53" s="328"/>
      <c r="F53" s="311"/>
      <c r="G53" s="313"/>
      <c r="H53" s="312"/>
      <c r="I53" s="314"/>
      <c r="J53" s="314"/>
      <c r="K53" s="314"/>
      <c r="L53" s="314"/>
      <c r="M53" s="314"/>
      <c r="N53" s="314"/>
      <c r="O53" s="314"/>
      <c r="P53" s="314"/>
      <c r="Q53" s="334"/>
      <c r="R53" s="334"/>
      <c r="S53" s="487"/>
      <c r="T53" s="334"/>
      <c r="U53" s="334"/>
      <c r="V53" s="334"/>
      <c r="W53" s="334"/>
      <c r="X53" s="315"/>
      <c r="Y53" s="114" t="s">
        <v>307</v>
      </c>
      <c r="Z53" s="115">
        <v>0</v>
      </c>
      <c r="AA53" s="116">
        <v>0.1</v>
      </c>
      <c r="AB53" s="114" t="s">
        <v>308</v>
      </c>
      <c r="AC53" s="21">
        <v>44166</v>
      </c>
      <c r="AD53" s="21">
        <v>44196</v>
      </c>
      <c r="AE53" s="114" t="s">
        <v>298</v>
      </c>
      <c r="AF53" s="114" t="s">
        <v>299</v>
      </c>
      <c r="AG53" s="114"/>
      <c r="AH53" s="114"/>
      <c r="AI53" s="114"/>
      <c r="AJ53" s="114"/>
      <c r="AK53" s="114"/>
      <c r="AL53" s="114"/>
      <c r="AM53" s="114" t="s">
        <v>100</v>
      </c>
      <c r="AN53" s="114"/>
      <c r="AO53" s="114"/>
      <c r="AP53" s="114"/>
      <c r="AQ53" s="114"/>
      <c r="AR53" s="114"/>
      <c r="AS53" s="114"/>
      <c r="AT53" s="114"/>
      <c r="AU53" s="114"/>
      <c r="AV53" s="114"/>
      <c r="AW53" s="114" t="s">
        <v>100</v>
      </c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 t="s">
        <v>100</v>
      </c>
      <c r="BK53" s="114" t="s">
        <v>100</v>
      </c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27"/>
    </row>
    <row r="54" spans="1:75" s="28" customFormat="1" ht="34.5" hidden="1" customHeight="1" thickTop="1" x14ac:dyDescent="0.25">
      <c r="A54" s="364" t="s">
        <v>479</v>
      </c>
      <c r="B54" s="326">
        <v>0.4</v>
      </c>
      <c r="C54" s="360">
        <f>+D54*40%</f>
        <v>4.8000000000000001E-2</v>
      </c>
      <c r="D54" s="336">
        <v>0.12</v>
      </c>
      <c r="E54" s="339" t="s">
        <v>310</v>
      </c>
      <c r="F54" s="330">
        <v>1</v>
      </c>
      <c r="G54" s="340">
        <v>0.25</v>
      </c>
      <c r="H54" s="314" t="s">
        <v>132</v>
      </c>
      <c r="I54" s="347" t="s">
        <v>311</v>
      </c>
      <c r="J54" s="314" t="s">
        <v>503</v>
      </c>
      <c r="K54" s="314" t="s">
        <v>312</v>
      </c>
      <c r="L54" s="314" t="s">
        <v>313</v>
      </c>
      <c r="M54" s="314" t="s">
        <v>311</v>
      </c>
      <c r="N54" s="314" t="s">
        <v>314</v>
      </c>
      <c r="O54" s="314" t="s">
        <v>138</v>
      </c>
      <c r="P54" s="314">
        <v>1</v>
      </c>
      <c r="Q54" s="314">
        <v>3</v>
      </c>
      <c r="R54" s="314">
        <v>0</v>
      </c>
      <c r="S54" s="480">
        <v>0</v>
      </c>
      <c r="T54" s="314">
        <v>0</v>
      </c>
      <c r="U54" s="314">
        <v>0</v>
      </c>
      <c r="V54" s="314">
        <v>3</v>
      </c>
      <c r="W54" s="314">
        <v>3</v>
      </c>
      <c r="X54" s="315">
        <v>3720000000</v>
      </c>
      <c r="Y54" s="114" t="s">
        <v>315</v>
      </c>
      <c r="Z54" s="115">
        <v>0</v>
      </c>
      <c r="AA54" s="116">
        <v>0.25</v>
      </c>
      <c r="AB54" s="114" t="s">
        <v>316</v>
      </c>
      <c r="AC54" s="21">
        <v>43831</v>
      </c>
      <c r="AD54" s="21">
        <v>43921</v>
      </c>
      <c r="AE54" s="114" t="s">
        <v>317</v>
      </c>
      <c r="AF54" s="114" t="s">
        <v>318</v>
      </c>
      <c r="AG54" s="114" t="s">
        <v>100</v>
      </c>
      <c r="AH54" s="114" t="s">
        <v>100</v>
      </c>
      <c r="AI54" s="114"/>
      <c r="AJ54" s="114"/>
      <c r="AK54" s="114"/>
      <c r="AL54" s="114"/>
      <c r="AM54" s="114"/>
      <c r="AN54" s="114"/>
      <c r="AO54" s="114"/>
      <c r="AP54" s="114"/>
      <c r="AQ54" s="114"/>
      <c r="AR54" s="114" t="s">
        <v>100</v>
      </c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 t="s">
        <v>100</v>
      </c>
      <c r="BD54" s="114"/>
      <c r="BE54" s="114"/>
      <c r="BF54" s="114"/>
      <c r="BG54" s="114"/>
      <c r="BH54" s="114"/>
      <c r="BI54" s="114"/>
      <c r="BJ54" s="114"/>
      <c r="BK54" s="114"/>
      <c r="BL54" s="114" t="s">
        <v>100</v>
      </c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27"/>
    </row>
    <row r="55" spans="1:75" s="28" customFormat="1" ht="49.5" hidden="1" customHeight="1" x14ac:dyDescent="0.25">
      <c r="A55" s="365"/>
      <c r="B55" s="304"/>
      <c r="C55" s="360"/>
      <c r="D55" s="337"/>
      <c r="E55" s="339"/>
      <c r="F55" s="310"/>
      <c r="G55" s="376"/>
      <c r="H55" s="314"/>
      <c r="I55" s="348"/>
      <c r="J55" s="333"/>
      <c r="K55" s="333"/>
      <c r="L55" s="333"/>
      <c r="M55" s="333"/>
      <c r="N55" s="333"/>
      <c r="O55" s="333"/>
      <c r="P55" s="333"/>
      <c r="Q55" s="333"/>
      <c r="R55" s="333"/>
      <c r="S55" s="486"/>
      <c r="T55" s="333"/>
      <c r="U55" s="333"/>
      <c r="V55" s="333"/>
      <c r="W55" s="333"/>
      <c r="X55" s="331"/>
      <c r="Y55" s="114" t="s">
        <v>319</v>
      </c>
      <c r="Z55" s="115">
        <v>0</v>
      </c>
      <c r="AA55" s="116">
        <v>0.5</v>
      </c>
      <c r="AB55" s="114" t="s">
        <v>320</v>
      </c>
      <c r="AC55" s="21">
        <v>43922</v>
      </c>
      <c r="AD55" s="21">
        <v>44165</v>
      </c>
      <c r="AE55" s="114" t="s">
        <v>317</v>
      </c>
      <c r="AF55" s="114" t="s">
        <v>321</v>
      </c>
      <c r="AG55" s="114"/>
      <c r="AH55" s="114"/>
      <c r="AI55" s="114"/>
      <c r="AJ55" s="114"/>
      <c r="AK55" s="114"/>
      <c r="AL55" s="114" t="s">
        <v>100</v>
      </c>
      <c r="AM55" s="114"/>
      <c r="AN55" s="114"/>
      <c r="AO55" s="114"/>
      <c r="AP55" s="114"/>
      <c r="AQ55" s="114"/>
      <c r="AR55" s="114" t="s">
        <v>100</v>
      </c>
      <c r="AS55" s="114"/>
      <c r="AT55" s="114"/>
      <c r="AU55" s="114" t="s">
        <v>100</v>
      </c>
      <c r="AV55" s="114" t="s">
        <v>100</v>
      </c>
      <c r="AW55" s="114"/>
      <c r="AX55" s="114" t="s">
        <v>100</v>
      </c>
      <c r="AY55" s="114"/>
      <c r="AZ55" s="114"/>
      <c r="BA55" s="25"/>
      <c r="BB55" s="25"/>
      <c r="BC55" s="114" t="s">
        <v>100</v>
      </c>
      <c r="BD55" s="25"/>
      <c r="BE55" s="25"/>
      <c r="BF55" s="25"/>
      <c r="BG55" s="25"/>
      <c r="BH55" s="25"/>
      <c r="BI55" s="25"/>
      <c r="BJ55" s="25"/>
      <c r="BK55" s="25"/>
      <c r="BL55" s="114" t="s">
        <v>100</v>
      </c>
      <c r="BM55" s="25"/>
      <c r="BN55" s="25"/>
      <c r="BO55" s="25"/>
      <c r="BP55" s="25"/>
      <c r="BQ55" s="25"/>
      <c r="BR55" s="25"/>
      <c r="BS55" s="25"/>
      <c r="BT55" s="25"/>
      <c r="BU55" s="25"/>
      <c r="BV55" s="114"/>
      <c r="BW55" s="27"/>
    </row>
    <row r="56" spans="1:75" s="28" customFormat="1" ht="7.5" hidden="1" customHeight="1" x14ac:dyDescent="0.25">
      <c r="A56" s="365"/>
      <c r="B56" s="304"/>
      <c r="C56" s="360"/>
      <c r="D56" s="338"/>
      <c r="E56" s="339"/>
      <c r="F56" s="310"/>
      <c r="G56" s="376"/>
      <c r="H56" s="314"/>
      <c r="I56" s="348"/>
      <c r="J56" s="333"/>
      <c r="K56" s="333"/>
      <c r="L56" s="333"/>
      <c r="M56" s="333"/>
      <c r="N56" s="333"/>
      <c r="O56" s="333"/>
      <c r="P56" s="333"/>
      <c r="Q56" s="333"/>
      <c r="R56" s="333"/>
      <c r="S56" s="486"/>
      <c r="T56" s="333"/>
      <c r="U56" s="333"/>
      <c r="V56" s="333"/>
      <c r="W56" s="333"/>
      <c r="X56" s="331"/>
      <c r="Y56" s="114" t="s">
        <v>322</v>
      </c>
      <c r="Z56" s="115">
        <v>0</v>
      </c>
      <c r="AA56" s="116">
        <v>0.25</v>
      </c>
      <c r="AB56" s="114" t="s">
        <v>323</v>
      </c>
      <c r="AC56" s="21">
        <v>44105</v>
      </c>
      <c r="AD56" s="21">
        <v>44196</v>
      </c>
      <c r="AE56" s="114" t="s">
        <v>317</v>
      </c>
      <c r="AF56" s="114" t="s">
        <v>324</v>
      </c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 t="s">
        <v>100</v>
      </c>
      <c r="AW56" s="114"/>
      <c r="AX56" s="114"/>
      <c r="AY56" s="114" t="s">
        <v>100</v>
      </c>
      <c r="AZ56" s="114"/>
      <c r="BA56" s="25"/>
      <c r="BB56" s="25"/>
      <c r="BC56" s="114" t="s">
        <v>100</v>
      </c>
      <c r="BD56" s="25"/>
      <c r="BE56" s="25"/>
      <c r="BF56" s="25"/>
      <c r="BG56" s="25"/>
      <c r="BH56" s="25"/>
      <c r="BI56" s="25"/>
      <c r="BJ56" s="25"/>
      <c r="BK56" s="25"/>
      <c r="BL56" s="114"/>
      <c r="BM56" s="25"/>
      <c r="BN56" s="25"/>
      <c r="BO56" s="25"/>
      <c r="BP56" s="25"/>
      <c r="BQ56" s="25"/>
      <c r="BR56" s="25"/>
      <c r="BS56" s="25"/>
      <c r="BT56" s="25"/>
      <c r="BU56" s="25"/>
      <c r="BV56" s="114"/>
      <c r="BW56" s="27"/>
    </row>
    <row r="57" spans="1:75" s="28" customFormat="1" ht="43.5" hidden="1" customHeight="1" x14ac:dyDescent="0.25">
      <c r="A57" s="365"/>
      <c r="B57" s="304"/>
      <c r="C57" s="360">
        <f>+D57*40%</f>
        <v>4.8000000000000001E-2</v>
      </c>
      <c r="D57" s="336">
        <v>0.12</v>
      </c>
      <c r="E57" s="339" t="s">
        <v>325</v>
      </c>
      <c r="F57" s="310"/>
      <c r="G57" s="376"/>
      <c r="H57" s="314" t="s">
        <v>326</v>
      </c>
      <c r="I57" s="347" t="s">
        <v>327</v>
      </c>
      <c r="J57" s="314" t="s">
        <v>503</v>
      </c>
      <c r="K57" s="314" t="s">
        <v>328</v>
      </c>
      <c r="L57" s="314" t="s">
        <v>313</v>
      </c>
      <c r="M57" s="314" t="s">
        <v>327</v>
      </c>
      <c r="N57" s="314" t="s">
        <v>329</v>
      </c>
      <c r="O57" s="314" t="s">
        <v>138</v>
      </c>
      <c r="P57" s="314">
        <v>2</v>
      </c>
      <c r="Q57" s="314">
        <v>3</v>
      </c>
      <c r="R57" s="314">
        <v>0</v>
      </c>
      <c r="S57" s="480">
        <v>0</v>
      </c>
      <c r="T57" s="314">
        <v>0</v>
      </c>
      <c r="U57" s="314">
        <v>3</v>
      </c>
      <c r="V57" s="314">
        <v>3</v>
      </c>
      <c r="W57" s="314">
        <v>3</v>
      </c>
      <c r="X57" s="315">
        <f>SUM(Z57:Z59)</f>
        <v>0</v>
      </c>
      <c r="Y57" s="114" t="s">
        <v>330</v>
      </c>
      <c r="Z57" s="115">
        <v>0</v>
      </c>
      <c r="AA57" s="116">
        <v>0.35</v>
      </c>
      <c r="AB57" s="114" t="s">
        <v>331</v>
      </c>
      <c r="AC57" s="21">
        <v>43831</v>
      </c>
      <c r="AD57" s="21">
        <v>43921</v>
      </c>
      <c r="AE57" s="114" t="s">
        <v>332</v>
      </c>
      <c r="AF57" s="114" t="s">
        <v>333</v>
      </c>
      <c r="AG57" s="114"/>
      <c r="AH57" s="114" t="s">
        <v>100</v>
      </c>
      <c r="AI57" s="114"/>
      <c r="AJ57" s="114"/>
      <c r="AK57" s="114"/>
      <c r="AL57" s="114" t="s">
        <v>100</v>
      </c>
      <c r="AM57" s="114"/>
      <c r="AN57" s="114"/>
      <c r="AO57" s="114"/>
      <c r="AP57" s="114"/>
      <c r="AQ57" s="114"/>
      <c r="AR57" s="114" t="s">
        <v>100</v>
      </c>
      <c r="AS57" s="114"/>
      <c r="AT57" s="114"/>
      <c r="AU57" s="114"/>
      <c r="AV57" s="114"/>
      <c r="AW57" s="114"/>
      <c r="AX57" s="114"/>
      <c r="AY57" s="114"/>
      <c r="AZ57" s="114"/>
      <c r="BA57" s="25"/>
      <c r="BB57" s="25"/>
      <c r="BC57" s="114" t="s">
        <v>100</v>
      </c>
      <c r="BD57" s="25"/>
      <c r="BE57" s="25"/>
      <c r="BF57" s="25"/>
      <c r="BG57" s="25"/>
      <c r="BH57" s="25"/>
      <c r="BI57" s="25"/>
      <c r="BJ57" s="25"/>
      <c r="BK57" s="25"/>
      <c r="BL57" s="114" t="s">
        <v>100</v>
      </c>
      <c r="BM57" s="25"/>
      <c r="BN57" s="25"/>
      <c r="BO57" s="25"/>
      <c r="BP57" s="25"/>
      <c r="BQ57" s="25"/>
      <c r="BR57" s="25"/>
      <c r="BS57" s="25"/>
      <c r="BT57" s="25"/>
      <c r="BU57" s="25"/>
      <c r="BV57" s="114"/>
      <c r="BW57" s="27"/>
    </row>
    <row r="58" spans="1:75" s="28" customFormat="1" ht="48.75" hidden="1" customHeight="1" x14ac:dyDescent="0.25">
      <c r="A58" s="365"/>
      <c r="B58" s="304"/>
      <c r="C58" s="360"/>
      <c r="D58" s="337"/>
      <c r="E58" s="339"/>
      <c r="F58" s="310"/>
      <c r="G58" s="376"/>
      <c r="H58" s="314"/>
      <c r="I58" s="348"/>
      <c r="J58" s="333"/>
      <c r="K58" s="333"/>
      <c r="L58" s="333"/>
      <c r="M58" s="333"/>
      <c r="N58" s="333"/>
      <c r="O58" s="333"/>
      <c r="P58" s="333"/>
      <c r="Q58" s="333"/>
      <c r="R58" s="333"/>
      <c r="S58" s="486"/>
      <c r="T58" s="333"/>
      <c r="U58" s="333"/>
      <c r="V58" s="333"/>
      <c r="W58" s="333"/>
      <c r="X58" s="331"/>
      <c r="Y58" s="114" t="s">
        <v>315</v>
      </c>
      <c r="Z58" s="115">
        <v>0</v>
      </c>
      <c r="AA58" s="116">
        <v>0.35</v>
      </c>
      <c r="AB58" s="114" t="s">
        <v>316</v>
      </c>
      <c r="AC58" s="21">
        <v>43922</v>
      </c>
      <c r="AD58" s="21">
        <v>44012</v>
      </c>
      <c r="AE58" s="114" t="s">
        <v>332</v>
      </c>
      <c r="AF58" s="114" t="s">
        <v>334</v>
      </c>
      <c r="AG58" s="114" t="s">
        <v>100</v>
      </c>
      <c r="AH58" s="114" t="s">
        <v>100</v>
      </c>
      <c r="AI58" s="114"/>
      <c r="AJ58" s="114"/>
      <c r="AK58" s="114"/>
      <c r="AL58" s="114" t="s">
        <v>100</v>
      </c>
      <c r="AM58" s="114"/>
      <c r="AN58" s="114"/>
      <c r="AO58" s="114"/>
      <c r="AP58" s="114"/>
      <c r="AQ58" s="114"/>
      <c r="AR58" s="114" t="s">
        <v>100</v>
      </c>
      <c r="AS58" s="114"/>
      <c r="AT58" s="114"/>
      <c r="AU58" s="114" t="s">
        <v>100</v>
      </c>
      <c r="AV58" s="114"/>
      <c r="AW58" s="114"/>
      <c r="AX58" s="114"/>
      <c r="AY58" s="114"/>
      <c r="AZ58" s="114"/>
      <c r="BA58" s="25"/>
      <c r="BB58" s="25"/>
      <c r="BC58" s="114" t="s">
        <v>100</v>
      </c>
      <c r="BD58" s="25"/>
      <c r="BE58" s="25"/>
      <c r="BF58" s="25"/>
      <c r="BG58" s="25"/>
      <c r="BH58" s="25"/>
      <c r="BI58" s="25"/>
      <c r="BJ58" s="25"/>
      <c r="BK58" s="25"/>
      <c r="BL58" s="114" t="s">
        <v>100</v>
      </c>
      <c r="BM58" s="25"/>
      <c r="BN58" s="25"/>
      <c r="BO58" s="25"/>
      <c r="BP58" s="25"/>
      <c r="BQ58" s="25"/>
      <c r="BR58" s="25"/>
      <c r="BS58" s="25"/>
      <c r="BT58" s="25"/>
      <c r="BU58" s="25"/>
      <c r="BV58" s="114"/>
      <c r="BW58" s="27"/>
    </row>
    <row r="59" spans="1:75" s="28" customFormat="1" ht="39.75" hidden="1" customHeight="1" x14ac:dyDescent="0.25">
      <c r="A59" s="365"/>
      <c r="B59" s="304"/>
      <c r="C59" s="360"/>
      <c r="D59" s="338"/>
      <c r="E59" s="339"/>
      <c r="F59" s="310"/>
      <c r="G59" s="376"/>
      <c r="H59" s="314"/>
      <c r="I59" s="348"/>
      <c r="J59" s="333"/>
      <c r="K59" s="333"/>
      <c r="L59" s="333"/>
      <c r="M59" s="333"/>
      <c r="N59" s="333"/>
      <c r="O59" s="333"/>
      <c r="P59" s="333"/>
      <c r="Q59" s="333"/>
      <c r="R59" s="333"/>
      <c r="S59" s="486"/>
      <c r="T59" s="333"/>
      <c r="U59" s="333"/>
      <c r="V59" s="333"/>
      <c r="W59" s="333"/>
      <c r="X59" s="331"/>
      <c r="Y59" s="114" t="s">
        <v>335</v>
      </c>
      <c r="Z59" s="115">
        <v>0</v>
      </c>
      <c r="AA59" s="116">
        <v>0.3</v>
      </c>
      <c r="AB59" s="114" t="s">
        <v>320</v>
      </c>
      <c r="AC59" s="21">
        <v>44013</v>
      </c>
      <c r="AD59" s="21">
        <v>44196</v>
      </c>
      <c r="AE59" s="114" t="s">
        <v>332</v>
      </c>
      <c r="AF59" s="114" t="s">
        <v>321</v>
      </c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25"/>
      <c r="BB59" s="25"/>
      <c r="BC59" s="114"/>
      <c r="BD59" s="25"/>
      <c r="BE59" s="25"/>
      <c r="BF59" s="25"/>
      <c r="BG59" s="25"/>
      <c r="BH59" s="25"/>
      <c r="BI59" s="25"/>
      <c r="BJ59" s="25"/>
      <c r="BK59" s="25"/>
      <c r="BL59" s="114"/>
      <c r="BM59" s="25"/>
      <c r="BN59" s="25"/>
      <c r="BO59" s="25"/>
      <c r="BP59" s="25"/>
      <c r="BQ59" s="25"/>
      <c r="BR59" s="25"/>
      <c r="BS59" s="25"/>
      <c r="BT59" s="25"/>
      <c r="BU59" s="25"/>
      <c r="BV59" s="114"/>
      <c r="BW59" s="27"/>
    </row>
    <row r="60" spans="1:75" s="28" customFormat="1" ht="41.25" hidden="1" customHeight="1" x14ac:dyDescent="0.25">
      <c r="A60" s="365"/>
      <c r="B60" s="304"/>
      <c r="C60" s="360">
        <f>+D60*40%</f>
        <v>4.8000000000000001E-2</v>
      </c>
      <c r="D60" s="336">
        <v>0.12</v>
      </c>
      <c r="E60" s="339" t="s">
        <v>336</v>
      </c>
      <c r="F60" s="310"/>
      <c r="G60" s="376"/>
      <c r="H60" s="361" t="s">
        <v>132</v>
      </c>
      <c r="I60" s="347" t="s">
        <v>339</v>
      </c>
      <c r="J60" s="314" t="s">
        <v>503</v>
      </c>
      <c r="K60" s="314" t="s">
        <v>274</v>
      </c>
      <c r="L60" s="314" t="s">
        <v>338</v>
      </c>
      <c r="M60" s="314" t="s">
        <v>339</v>
      </c>
      <c r="N60" s="314" t="s">
        <v>340</v>
      </c>
      <c r="O60" s="314" t="s">
        <v>138</v>
      </c>
      <c r="P60" s="314">
        <v>6</v>
      </c>
      <c r="Q60" s="314">
        <v>10</v>
      </c>
      <c r="R60" s="314">
        <v>0</v>
      </c>
      <c r="S60" s="480">
        <v>0</v>
      </c>
      <c r="T60" s="314">
        <v>0</v>
      </c>
      <c r="U60" s="314">
        <v>0</v>
      </c>
      <c r="V60" s="314">
        <v>10</v>
      </c>
      <c r="W60" s="314">
        <v>10</v>
      </c>
      <c r="X60" s="315">
        <v>125000000</v>
      </c>
      <c r="Y60" s="114" t="s">
        <v>341</v>
      </c>
      <c r="Z60" s="115">
        <v>0</v>
      </c>
      <c r="AA60" s="116">
        <v>0.8</v>
      </c>
      <c r="AB60" s="114" t="s">
        <v>320</v>
      </c>
      <c r="AC60" s="21">
        <v>43831</v>
      </c>
      <c r="AD60" s="21">
        <v>44196</v>
      </c>
      <c r="AE60" s="114" t="s">
        <v>317</v>
      </c>
      <c r="AF60" s="114" t="s">
        <v>321</v>
      </c>
      <c r="AG60" s="114"/>
      <c r="AH60" s="114"/>
      <c r="AI60" s="114"/>
      <c r="AJ60" s="114"/>
      <c r="AK60" s="114"/>
      <c r="AL60" s="114" t="s">
        <v>100</v>
      </c>
      <c r="AM60" s="114"/>
      <c r="AN60" s="114"/>
      <c r="AO60" s="114"/>
      <c r="AP60" s="114"/>
      <c r="AQ60" s="114"/>
      <c r="AR60" s="114" t="s">
        <v>100</v>
      </c>
      <c r="AS60" s="114"/>
      <c r="AT60" s="114"/>
      <c r="AU60" s="114" t="s">
        <v>100</v>
      </c>
      <c r="AV60" s="114" t="s">
        <v>100</v>
      </c>
      <c r="AW60" s="114"/>
      <c r="AX60" s="114"/>
      <c r="AY60" s="114"/>
      <c r="AZ60" s="114"/>
      <c r="BA60" s="25"/>
      <c r="BB60" s="25"/>
      <c r="BC60" s="114" t="s">
        <v>100</v>
      </c>
      <c r="BD60" s="25"/>
      <c r="BE60" s="25"/>
      <c r="BF60" s="25"/>
      <c r="BG60" s="25"/>
      <c r="BH60" s="25"/>
      <c r="BI60" s="25"/>
      <c r="BJ60" s="25"/>
      <c r="BK60" s="25"/>
      <c r="BL60" s="114" t="s">
        <v>100</v>
      </c>
      <c r="BM60" s="25"/>
      <c r="BN60" s="25"/>
      <c r="BO60" s="25"/>
      <c r="BP60" s="25"/>
      <c r="BQ60" s="25"/>
      <c r="BR60" s="25"/>
      <c r="BS60" s="25"/>
      <c r="BT60" s="25"/>
      <c r="BU60" s="25"/>
      <c r="BV60" s="114"/>
      <c r="BW60" s="27"/>
    </row>
    <row r="61" spans="1:75" s="28" customFormat="1" ht="54" hidden="1" customHeight="1" x14ac:dyDescent="0.25">
      <c r="A61" s="365"/>
      <c r="B61" s="304"/>
      <c r="C61" s="360"/>
      <c r="D61" s="338"/>
      <c r="E61" s="339"/>
      <c r="F61" s="310"/>
      <c r="G61" s="376"/>
      <c r="H61" s="362"/>
      <c r="I61" s="348"/>
      <c r="J61" s="333"/>
      <c r="K61" s="333"/>
      <c r="L61" s="333"/>
      <c r="M61" s="314"/>
      <c r="N61" s="314"/>
      <c r="O61" s="333"/>
      <c r="P61" s="333"/>
      <c r="Q61" s="333"/>
      <c r="R61" s="333"/>
      <c r="S61" s="486"/>
      <c r="T61" s="333"/>
      <c r="U61" s="333"/>
      <c r="V61" s="333"/>
      <c r="W61" s="333"/>
      <c r="X61" s="331"/>
      <c r="Y61" s="114" t="s">
        <v>322</v>
      </c>
      <c r="Z61" s="115">
        <v>0</v>
      </c>
      <c r="AA61" s="116">
        <v>0.2</v>
      </c>
      <c r="AB61" s="114" t="s">
        <v>342</v>
      </c>
      <c r="AC61" s="21">
        <v>44105</v>
      </c>
      <c r="AD61" s="21">
        <v>44196</v>
      </c>
      <c r="AE61" s="114" t="s">
        <v>317</v>
      </c>
      <c r="AF61" s="114" t="s">
        <v>324</v>
      </c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 t="s">
        <v>100</v>
      </c>
      <c r="AV61" s="114" t="s">
        <v>100</v>
      </c>
      <c r="AW61" s="114"/>
      <c r="AX61" s="114" t="s">
        <v>100</v>
      </c>
      <c r="AY61" s="114"/>
      <c r="AZ61" s="114"/>
      <c r="BA61" s="25"/>
      <c r="BB61" s="25"/>
      <c r="BC61" s="114" t="s">
        <v>100</v>
      </c>
      <c r="BD61" s="25"/>
      <c r="BE61" s="25"/>
      <c r="BF61" s="25"/>
      <c r="BG61" s="25"/>
      <c r="BH61" s="25"/>
      <c r="BI61" s="25"/>
      <c r="BJ61" s="25"/>
      <c r="BK61" s="25"/>
      <c r="BL61" s="114"/>
      <c r="BM61" s="25"/>
      <c r="BN61" s="25"/>
      <c r="BO61" s="25"/>
      <c r="BP61" s="25"/>
      <c r="BQ61" s="25"/>
      <c r="BR61" s="25"/>
      <c r="BS61" s="25"/>
      <c r="BT61" s="25"/>
      <c r="BU61" s="25"/>
      <c r="BV61" s="114"/>
      <c r="BW61" s="27"/>
    </row>
    <row r="62" spans="1:75" s="28" customFormat="1" ht="33.75" hidden="1" customHeight="1" x14ac:dyDescent="0.25">
      <c r="A62" s="365"/>
      <c r="B62" s="304"/>
      <c r="C62" s="327">
        <f>+D62*40%</f>
        <v>4.8000000000000001E-2</v>
      </c>
      <c r="D62" s="336">
        <v>0.12</v>
      </c>
      <c r="E62" s="339" t="s">
        <v>343</v>
      </c>
      <c r="F62" s="310"/>
      <c r="G62" s="376"/>
      <c r="H62" s="314" t="s">
        <v>177</v>
      </c>
      <c r="I62" s="347" t="s">
        <v>344</v>
      </c>
      <c r="J62" s="314" t="s">
        <v>503</v>
      </c>
      <c r="K62" s="314" t="s">
        <v>345</v>
      </c>
      <c r="L62" s="314" t="s">
        <v>276</v>
      </c>
      <c r="M62" s="314" t="s">
        <v>344</v>
      </c>
      <c r="N62" s="314" t="s">
        <v>346</v>
      </c>
      <c r="O62" s="314" t="s">
        <v>138</v>
      </c>
      <c r="P62" s="314">
        <v>3</v>
      </c>
      <c r="Q62" s="314">
        <v>3</v>
      </c>
      <c r="R62" s="314">
        <v>0</v>
      </c>
      <c r="S62" s="480">
        <v>0</v>
      </c>
      <c r="T62" s="314">
        <v>0</v>
      </c>
      <c r="U62" s="314">
        <v>0</v>
      </c>
      <c r="V62" s="314">
        <v>3</v>
      </c>
      <c r="W62" s="314">
        <v>3</v>
      </c>
      <c r="X62" s="315">
        <f>Z62</f>
        <v>0</v>
      </c>
      <c r="Y62" s="114" t="s">
        <v>347</v>
      </c>
      <c r="Z62" s="115">
        <v>0</v>
      </c>
      <c r="AA62" s="116">
        <v>0.25</v>
      </c>
      <c r="AB62" s="114" t="s">
        <v>348</v>
      </c>
      <c r="AC62" s="21">
        <v>43831</v>
      </c>
      <c r="AD62" s="21">
        <v>43921</v>
      </c>
      <c r="AE62" s="114" t="s">
        <v>317</v>
      </c>
      <c r="AF62" s="114" t="s">
        <v>318</v>
      </c>
      <c r="AG62" s="114" t="s">
        <v>100</v>
      </c>
      <c r="AH62" s="114" t="s">
        <v>100</v>
      </c>
      <c r="AI62" s="114"/>
      <c r="AJ62" s="114"/>
      <c r="AK62" s="114"/>
      <c r="AL62" s="114" t="s">
        <v>100</v>
      </c>
      <c r="AM62" s="114"/>
      <c r="AN62" s="114"/>
      <c r="AO62" s="114"/>
      <c r="AP62" s="114"/>
      <c r="AQ62" s="114"/>
      <c r="AR62" s="114" t="s">
        <v>100</v>
      </c>
      <c r="AS62" s="114"/>
      <c r="AT62" s="114"/>
      <c r="AU62" s="114"/>
      <c r="AV62" s="114"/>
      <c r="AW62" s="114"/>
      <c r="AX62" s="114"/>
      <c r="AY62" s="114"/>
      <c r="AZ62" s="114"/>
      <c r="BA62" s="25"/>
      <c r="BB62" s="25"/>
      <c r="BC62" s="114" t="s">
        <v>100</v>
      </c>
      <c r="BD62" s="25"/>
      <c r="BE62" s="25"/>
      <c r="BF62" s="25"/>
      <c r="BG62" s="25"/>
      <c r="BH62" s="25"/>
      <c r="BI62" s="25"/>
      <c r="BJ62" s="25"/>
      <c r="BK62" s="25"/>
      <c r="BL62" s="114" t="s">
        <v>100</v>
      </c>
      <c r="BM62" s="25"/>
      <c r="BN62" s="25"/>
      <c r="BO62" s="25"/>
      <c r="BP62" s="25"/>
      <c r="BQ62" s="25"/>
      <c r="BR62" s="25"/>
      <c r="BS62" s="25"/>
      <c r="BT62" s="25"/>
      <c r="BU62" s="25"/>
      <c r="BV62" s="114"/>
      <c r="BW62" s="27"/>
    </row>
    <row r="63" spans="1:75" s="28" customFormat="1" ht="48" hidden="1" customHeight="1" x14ac:dyDescent="0.25">
      <c r="A63" s="365"/>
      <c r="B63" s="304"/>
      <c r="C63" s="327"/>
      <c r="D63" s="337"/>
      <c r="E63" s="339"/>
      <c r="F63" s="310"/>
      <c r="G63" s="376"/>
      <c r="H63" s="314"/>
      <c r="I63" s="348"/>
      <c r="J63" s="333"/>
      <c r="K63" s="333"/>
      <c r="L63" s="333"/>
      <c r="M63" s="333"/>
      <c r="N63" s="333"/>
      <c r="O63" s="333"/>
      <c r="P63" s="333"/>
      <c r="Q63" s="333"/>
      <c r="R63" s="333"/>
      <c r="S63" s="486"/>
      <c r="T63" s="333"/>
      <c r="U63" s="333"/>
      <c r="V63" s="333"/>
      <c r="W63" s="333"/>
      <c r="X63" s="331"/>
      <c r="Y63" s="114" t="s">
        <v>349</v>
      </c>
      <c r="Z63" s="115">
        <v>0</v>
      </c>
      <c r="AA63" s="116">
        <v>0.5</v>
      </c>
      <c r="AB63" s="114" t="s">
        <v>350</v>
      </c>
      <c r="AC63" s="21">
        <v>43922</v>
      </c>
      <c r="AD63" s="21">
        <v>44104</v>
      </c>
      <c r="AE63" s="114" t="s">
        <v>317</v>
      </c>
      <c r="AF63" s="114" t="s">
        <v>351</v>
      </c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 t="s">
        <v>100</v>
      </c>
      <c r="AS63" s="114"/>
      <c r="AT63" s="114"/>
      <c r="AU63" s="114" t="s">
        <v>100</v>
      </c>
      <c r="AV63" s="114" t="s">
        <v>100</v>
      </c>
      <c r="AW63" s="114"/>
      <c r="AX63" s="114" t="s">
        <v>100</v>
      </c>
      <c r="AY63" s="114"/>
      <c r="AZ63" s="114"/>
      <c r="BA63" s="25"/>
      <c r="BB63" s="25"/>
      <c r="BC63" s="114" t="s">
        <v>100</v>
      </c>
      <c r="BD63" s="25"/>
      <c r="BE63" s="25"/>
      <c r="BF63" s="25"/>
      <c r="BG63" s="25"/>
      <c r="BH63" s="25"/>
      <c r="BI63" s="25"/>
      <c r="BJ63" s="25"/>
      <c r="BK63" s="25"/>
      <c r="BL63" s="114"/>
      <c r="BM63" s="25"/>
      <c r="BN63" s="25"/>
      <c r="BO63" s="25"/>
      <c r="BP63" s="25"/>
      <c r="BQ63" s="25"/>
      <c r="BR63" s="25"/>
      <c r="BS63" s="25"/>
      <c r="BT63" s="25"/>
      <c r="BU63" s="25"/>
      <c r="BV63" s="114"/>
      <c r="BW63" s="27"/>
    </row>
    <row r="64" spans="1:75" s="28" customFormat="1" ht="34.5" hidden="1" customHeight="1" thickTop="1" x14ac:dyDescent="0.25">
      <c r="A64" s="365"/>
      <c r="B64" s="304"/>
      <c r="C64" s="327"/>
      <c r="D64" s="338"/>
      <c r="E64" s="339"/>
      <c r="F64" s="310"/>
      <c r="G64" s="376"/>
      <c r="H64" s="314"/>
      <c r="I64" s="348"/>
      <c r="J64" s="333"/>
      <c r="K64" s="333"/>
      <c r="L64" s="333"/>
      <c r="M64" s="333"/>
      <c r="N64" s="333"/>
      <c r="O64" s="333"/>
      <c r="P64" s="333"/>
      <c r="Q64" s="333"/>
      <c r="R64" s="333"/>
      <c r="S64" s="486"/>
      <c r="T64" s="333"/>
      <c r="U64" s="333"/>
      <c r="V64" s="333"/>
      <c r="W64" s="333"/>
      <c r="X64" s="331"/>
      <c r="Y64" s="114" t="s">
        <v>352</v>
      </c>
      <c r="Z64" s="115">
        <v>0</v>
      </c>
      <c r="AA64" s="116">
        <v>0.25</v>
      </c>
      <c r="AB64" s="114" t="s">
        <v>353</v>
      </c>
      <c r="AC64" s="21">
        <v>44105</v>
      </c>
      <c r="AD64" s="21">
        <v>44196</v>
      </c>
      <c r="AE64" s="114" t="s">
        <v>317</v>
      </c>
      <c r="AF64" s="114" t="s">
        <v>324</v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 t="s">
        <v>100</v>
      </c>
      <c r="AV64" s="114" t="s">
        <v>100</v>
      </c>
      <c r="AW64" s="114"/>
      <c r="AX64" s="114" t="s">
        <v>100</v>
      </c>
      <c r="AY64" s="114" t="s">
        <v>100</v>
      </c>
      <c r="AZ64" s="114"/>
      <c r="BA64" s="25"/>
      <c r="BB64" s="25"/>
      <c r="BC64" s="114" t="s">
        <v>100</v>
      </c>
      <c r="BD64" s="25"/>
      <c r="BE64" s="25"/>
      <c r="BF64" s="25"/>
      <c r="BG64" s="25"/>
      <c r="BH64" s="25"/>
      <c r="BI64" s="25"/>
      <c r="BJ64" s="25"/>
      <c r="BK64" s="25"/>
      <c r="BL64" s="114"/>
      <c r="BM64" s="25"/>
      <c r="BN64" s="25"/>
      <c r="BO64" s="25"/>
      <c r="BP64" s="25"/>
      <c r="BQ64" s="25"/>
      <c r="BR64" s="25"/>
      <c r="BS64" s="25"/>
      <c r="BT64" s="25"/>
      <c r="BU64" s="25"/>
      <c r="BV64" s="114"/>
      <c r="BW64" s="27"/>
    </row>
    <row r="65" spans="1:75" s="28" customFormat="1" ht="12" hidden="1" customHeight="1" thickTop="1" x14ac:dyDescent="0.25">
      <c r="A65" s="365"/>
      <c r="B65" s="304"/>
      <c r="C65" s="360">
        <f>+D65*40%</f>
        <v>4.8000000000000001E-2</v>
      </c>
      <c r="D65" s="336">
        <v>0.12</v>
      </c>
      <c r="E65" s="339" t="s">
        <v>354</v>
      </c>
      <c r="F65" s="310"/>
      <c r="G65" s="376"/>
      <c r="H65" s="362" t="s">
        <v>132</v>
      </c>
      <c r="I65" s="347" t="s">
        <v>355</v>
      </c>
      <c r="J65" s="314" t="s">
        <v>503</v>
      </c>
      <c r="K65" s="314" t="s">
        <v>356</v>
      </c>
      <c r="L65" s="314" t="s">
        <v>357</v>
      </c>
      <c r="M65" s="314" t="s">
        <v>358</v>
      </c>
      <c r="N65" s="314" t="s">
        <v>359</v>
      </c>
      <c r="O65" s="314" t="s">
        <v>138</v>
      </c>
      <c r="P65" s="314">
        <v>220</v>
      </c>
      <c r="Q65" s="314">
        <v>150</v>
      </c>
      <c r="R65" s="314">
        <v>10</v>
      </c>
      <c r="S65" s="480">
        <v>10</v>
      </c>
      <c r="T65" s="314">
        <v>20</v>
      </c>
      <c r="U65" s="314">
        <v>70</v>
      </c>
      <c r="V65" s="314">
        <v>150</v>
      </c>
      <c r="W65" s="314">
        <v>150</v>
      </c>
      <c r="X65" s="315" t="s">
        <v>360</v>
      </c>
      <c r="Y65" s="114" t="s">
        <v>361</v>
      </c>
      <c r="Z65" s="115">
        <v>0</v>
      </c>
      <c r="AA65" s="116">
        <v>0.3</v>
      </c>
      <c r="AB65" s="114" t="s">
        <v>362</v>
      </c>
      <c r="AC65" s="21">
        <v>43850</v>
      </c>
      <c r="AD65" s="21">
        <v>44153</v>
      </c>
      <c r="AE65" s="114" t="s">
        <v>363</v>
      </c>
      <c r="AF65" s="114" t="s">
        <v>318</v>
      </c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114"/>
      <c r="BW65" s="27"/>
    </row>
    <row r="66" spans="1:75" s="28" customFormat="1" ht="24" hidden="1" customHeight="1" thickTop="1" thickBot="1" x14ac:dyDescent="0.3">
      <c r="A66" s="365"/>
      <c r="B66" s="304"/>
      <c r="C66" s="360"/>
      <c r="D66" s="338"/>
      <c r="E66" s="339"/>
      <c r="F66" s="310"/>
      <c r="G66" s="376"/>
      <c r="H66" s="363"/>
      <c r="I66" s="347"/>
      <c r="J66" s="333"/>
      <c r="K66" s="333"/>
      <c r="L66" s="333"/>
      <c r="M66" s="333"/>
      <c r="N66" s="333"/>
      <c r="O66" s="333"/>
      <c r="P66" s="333"/>
      <c r="Q66" s="333"/>
      <c r="R66" s="333"/>
      <c r="S66" s="486"/>
      <c r="T66" s="333"/>
      <c r="U66" s="333"/>
      <c r="V66" s="333"/>
      <c r="W66" s="333"/>
      <c r="X66" s="331"/>
      <c r="Y66" s="114" t="s">
        <v>364</v>
      </c>
      <c r="Z66" s="115">
        <v>0</v>
      </c>
      <c r="AA66" s="116" t="s">
        <v>366</v>
      </c>
      <c r="AB66" s="114" t="s">
        <v>367</v>
      </c>
      <c r="AC66" s="21">
        <v>43833</v>
      </c>
      <c r="AD66" s="21">
        <v>44169</v>
      </c>
      <c r="AE66" s="114" t="s">
        <v>363</v>
      </c>
      <c r="AF66" s="114" t="s">
        <v>351</v>
      </c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114"/>
      <c r="BW66" s="27"/>
    </row>
    <row r="67" spans="1:75" s="28" customFormat="1" ht="42.75" customHeight="1" thickTop="1" x14ac:dyDescent="0.25">
      <c r="A67" s="365" t="s">
        <v>479</v>
      </c>
      <c r="B67" s="304"/>
      <c r="C67" s="355">
        <f>+D67*40%</f>
        <v>4.0000000000000008E-2</v>
      </c>
      <c r="D67" s="336">
        <v>0.1</v>
      </c>
      <c r="E67" s="339" t="s">
        <v>368</v>
      </c>
      <c r="F67" s="310"/>
      <c r="G67" s="376"/>
      <c r="H67" s="359" t="s">
        <v>242</v>
      </c>
      <c r="I67" s="314" t="s">
        <v>369</v>
      </c>
      <c r="J67" s="314" t="s">
        <v>496</v>
      </c>
      <c r="K67" s="314" t="s">
        <v>292</v>
      </c>
      <c r="L67" s="314" t="s">
        <v>371</v>
      </c>
      <c r="M67" s="314" t="s">
        <v>507</v>
      </c>
      <c r="N67" s="314" t="s">
        <v>507</v>
      </c>
      <c r="O67" s="314" t="s">
        <v>138</v>
      </c>
      <c r="P67" s="314">
        <v>0</v>
      </c>
      <c r="Q67" s="314">
        <v>1</v>
      </c>
      <c r="R67" s="314">
        <v>0</v>
      </c>
      <c r="S67" s="480">
        <v>0</v>
      </c>
      <c r="T67" s="314">
        <v>0</v>
      </c>
      <c r="U67" s="314">
        <v>0</v>
      </c>
      <c r="V67" s="314">
        <v>1</v>
      </c>
      <c r="W67" s="314">
        <v>1</v>
      </c>
      <c r="X67" s="315">
        <v>41600000</v>
      </c>
      <c r="Y67" s="114" t="s">
        <v>374</v>
      </c>
      <c r="Z67" s="115">
        <v>0</v>
      </c>
      <c r="AA67" s="116">
        <v>0.4</v>
      </c>
      <c r="AB67" s="114" t="s">
        <v>375</v>
      </c>
      <c r="AC67" s="21">
        <v>43877</v>
      </c>
      <c r="AD67" s="21">
        <v>44074</v>
      </c>
      <c r="AE67" s="114" t="s">
        <v>376</v>
      </c>
      <c r="AF67" s="114" t="s">
        <v>377</v>
      </c>
      <c r="AG67" s="114"/>
      <c r="AH67" s="114"/>
      <c r="AI67" s="114"/>
      <c r="AJ67" s="114"/>
      <c r="AK67" s="114"/>
      <c r="AL67" s="114"/>
      <c r="AM67" s="26" t="s">
        <v>100</v>
      </c>
      <c r="AN67" s="26" t="s">
        <v>100</v>
      </c>
      <c r="AO67" s="26" t="s">
        <v>100</v>
      </c>
      <c r="AP67" s="114"/>
      <c r="AQ67" s="114"/>
      <c r="AR67" s="114"/>
      <c r="AS67" s="114"/>
      <c r="AT67" s="114"/>
      <c r="AU67" s="26" t="s">
        <v>100</v>
      </c>
      <c r="AV67" s="26"/>
      <c r="AW67" s="114"/>
      <c r="AX67" s="26" t="s">
        <v>100</v>
      </c>
      <c r="AY67" s="114" t="s">
        <v>100</v>
      </c>
      <c r="AZ67" s="114"/>
      <c r="BA67" s="26" t="s">
        <v>100</v>
      </c>
      <c r="BB67" s="26" t="s">
        <v>100</v>
      </c>
      <c r="BC67" s="26" t="s">
        <v>100</v>
      </c>
      <c r="BD67" s="26"/>
      <c r="BE67" s="26"/>
      <c r="BF67" s="26"/>
      <c r="BG67" s="26"/>
      <c r="BH67" s="26" t="s">
        <v>100</v>
      </c>
      <c r="BI67" s="26"/>
      <c r="BJ67" s="26"/>
      <c r="BK67" s="26"/>
      <c r="BL67" s="26" t="s">
        <v>100</v>
      </c>
      <c r="BM67" s="26"/>
      <c r="BN67" s="26"/>
      <c r="BO67" s="26"/>
      <c r="BP67" s="26"/>
      <c r="BQ67" s="26"/>
      <c r="BR67" s="26"/>
      <c r="BS67" s="26" t="s">
        <v>100</v>
      </c>
      <c r="BT67" s="26" t="s">
        <v>100</v>
      </c>
      <c r="BU67" s="26" t="s">
        <v>100</v>
      </c>
      <c r="BV67" s="114"/>
      <c r="BW67" s="27"/>
    </row>
    <row r="68" spans="1:75" s="28" customFormat="1" ht="30.75" customHeight="1" x14ac:dyDescent="0.25">
      <c r="A68" s="365"/>
      <c r="B68" s="304"/>
      <c r="C68" s="356"/>
      <c r="D68" s="337"/>
      <c r="E68" s="339"/>
      <c r="F68" s="310"/>
      <c r="G68" s="376"/>
      <c r="H68" s="314"/>
      <c r="I68" s="314"/>
      <c r="J68" s="314"/>
      <c r="K68" s="314"/>
      <c r="L68" s="314"/>
      <c r="M68" s="314"/>
      <c r="N68" s="314"/>
      <c r="O68" s="314"/>
      <c r="P68" s="314"/>
      <c r="Q68" s="314"/>
      <c r="R68" s="314"/>
      <c r="S68" s="480"/>
      <c r="T68" s="314"/>
      <c r="U68" s="314"/>
      <c r="V68" s="314"/>
      <c r="W68" s="314"/>
      <c r="X68" s="315"/>
      <c r="Y68" s="114" t="s">
        <v>378</v>
      </c>
      <c r="Z68" s="115">
        <v>0</v>
      </c>
      <c r="AA68" s="117">
        <v>0.15</v>
      </c>
      <c r="AB68" s="114" t="s">
        <v>379</v>
      </c>
      <c r="AC68" s="21">
        <v>43922</v>
      </c>
      <c r="AD68" s="21">
        <v>44104</v>
      </c>
      <c r="AE68" s="114" t="s">
        <v>376</v>
      </c>
      <c r="AF68" s="114" t="s">
        <v>380</v>
      </c>
      <c r="AG68" s="26" t="s">
        <v>100</v>
      </c>
      <c r="AH68" s="114"/>
      <c r="AI68" s="114"/>
      <c r="AJ68" s="114"/>
      <c r="AK68" s="114"/>
      <c r="AL68" s="114"/>
      <c r="AM68" s="26" t="s">
        <v>100</v>
      </c>
      <c r="AN68" s="26" t="s">
        <v>100</v>
      </c>
      <c r="AO68" s="26" t="s">
        <v>100</v>
      </c>
      <c r="AP68" s="114"/>
      <c r="AQ68" s="114"/>
      <c r="AR68" s="114"/>
      <c r="AS68" s="114"/>
      <c r="AT68" s="114"/>
      <c r="AU68" s="26" t="s">
        <v>100</v>
      </c>
      <c r="AV68" s="26"/>
      <c r="AW68" s="114"/>
      <c r="AX68" s="26" t="s">
        <v>100</v>
      </c>
      <c r="AY68" s="114"/>
      <c r="AZ68" s="114"/>
      <c r="BA68" s="26" t="s">
        <v>100</v>
      </c>
      <c r="BB68" s="26" t="s">
        <v>100</v>
      </c>
      <c r="BC68" s="26" t="s">
        <v>100</v>
      </c>
      <c r="BD68" s="26"/>
      <c r="BE68" s="25"/>
      <c r="BF68" s="25"/>
      <c r="BG68" s="25"/>
      <c r="BH68" s="25"/>
      <c r="BI68" s="25"/>
      <c r="BJ68" s="25"/>
      <c r="BK68" s="25"/>
      <c r="BL68" s="26" t="s">
        <v>100</v>
      </c>
      <c r="BM68" s="25"/>
      <c r="BN68" s="25"/>
      <c r="BO68" s="25"/>
      <c r="BP68" s="25"/>
      <c r="BQ68" s="25"/>
      <c r="BR68" s="25"/>
      <c r="BS68" s="26" t="s">
        <v>100</v>
      </c>
      <c r="BT68" s="26"/>
      <c r="BU68" s="26"/>
      <c r="BV68" s="114"/>
      <c r="BW68" s="27"/>
    </row>
    <row r="69" spans="1:75" s="28" customFormat="1" ht="30.75" customHeight="1" x14ac:dyDescent="0.25">
      <c r="A69" s="365"/>
      <c r="B69" s="304"/>
      <c r="C69" s="356"/>
      <c r="D69" s="337"/>
      <c r="E69" s="339"/>
      <c r="F69" s="310"/>
      <c r="G69" s="376"/>
      <c r="H69" s="314"/>
      <c r="I69" s="314"/>
      <c r="J69" s="314"/>
      <c r="K69" s="314"/>
      <c r="L69" s="314"/>
      <c r="M69" s="314"/>
      <c r="N69" s="314"/>
      <c r="O69" s="314"/>
      <c r="P69" s="314"/>
      <c r="Q69" s="314"/>
      <c r="R69" s="314"/>
      <c r="S69" s="480"/>
      <c r="T69" s="314"/>
      <c r="U69" s="314"/>
      <c r="V69" s="314"/>
      <c r="W69" s="314"/>
      <c r="X69" s="315"/>
      <c r="Y69" s="114" t="s">
        <v>381</v>
      </c>
      <c r="Z69" s="115">
        <v>0</v>
      </c>
      <c r="AA69" s="117">
        <v>0.15</v>
      </c>
      <c r="AB69" s="114" t="s">
        <v>382</v>
      </c>
      <c r="AC69" s="21">
        <v>44013</v>
      </c>
      <c r="AD69" s="21">
        <v>44135</v>
      </c>
      <c r="AE69" s="114" t="s">
        <v>383</v>
      </c>
      <c r="AF69" s="114" t="s">
        <v>384</v>
      </c>
      <c r="AG69" s="114"/>
      <c r="AH69" s="114"/>
      <c r="AI69" s="114"/>
      <c r="AJ69" s="114"/>
      <c r="AK69" s="114"/>
      <c r="AL69" s="114"/>
      <c r="AM69" s="26" t="s">
        <v>100</v>
      </c>
      <c r="AN69" s="26" t="s">
        <v>100</v>
      </c>
      <c r="AO69" s="26" t="s">
        <v>100</v>
      </c>
      <c r="AP69" s="114"/>
      <c r="AQ69" s="114"/>
      <c r="AR69" s="114"/>
      <c r="AS69" s="114"/>
      <c r="AT69" s="114"/>
      <c r="AU69" s="26" t="s">
        <v>100</v>
      </c>
      <c r="AV69" s="26" t="s">
        <v>100</v>
      </c>
      <c r="AW69" s="114"/>
      <c r="AX69" s="26" t="s">
        <v>100</v>
      </c>
      <c r="AY69" s="114"/>
      <c r="AZ69" s="114" t="s">
        <v>100</v>
      </c>
      <c r="BA69" s="26" t="s">
        <v>100</v>
      </c>
      <c r="BB69" s="26" t="s">
        <v>100</v>
      </c>
      <c r="BC69" s="26" t="s">
        <v>100</v>
      </c>
      <c r="BD69" s="26"/>
      <c r="BE69" s="25"/>
      <c r="BF69" s="25"/>
      <c r="BG69" s="25"/>
      <c r="BH69" s="26" t="s">
        <v>100</v>
      </c>
      <c r="BI69" s="25"/>
      <c r="BJ69" s="25"/>
      <c r="BK69" s="25"/>
      <c r="BL69" s="26" t="s">
        <v>100</v>
      </c>
      <c r="BM69" s="25"/>
      <c r="BN69" s="25"/>
      <c r="BO69" s="25"/>
      <c r="BP69" s="25"/>
      <c r="BQ69" s="25"/>
      <c r="BR69" s="25"/>
      <c r="BS69" s="26" t="s">
        <v>100</v>
      </c>
      <c r="BT69" s="26" t="s">
        <v>100</v>
      </c>
      <c r="BU69" s="26" t="s">
        <v>100</v>
      </c>
      <c r="BV69" s="114"/>
      <c r="BW69" s="27"/>
    </row>
    <row r="70" spans="1:75" s="28" customFormat="1" ht="30" customHeight="1" x14ac:dyDescent="0.25">
      <c r="A70" s="365"/>
      <c r="B70" s="304"/>
      <c r="C70" s="357"/>
      <c r="D70" s="338"/>
      <c r="E70" s="339"/>
      <c r="F70" s="310"/>
      <c r="G70" s="376"/>
      <c r="H70" s="314"/>
      <c r="I70" s="314"/>
      <c r="J70" s="314"/>
      <c r="K70" s="314"/>
      <c r="L70" s="314"/>
      <c r="M70" s="314"/>
      <c r="N70" s="314"/>
      <c r="O70" s="314"/>
      <c r="P70" s="314"/>
      <c r="Q70" s="314"/>
      <c r="R70" s="314"/>
      <c r="S70" s="480"/>
      <c r="T70" s="314"/>
      <c r="U70" s="314"/>
      <c r="V70" s="314"/>
      <c r="W70" s="314"/>
      <c r="X70" s="315"/>
      <c r="Y70" s="114" t="s">
        <v>508</v>
      </c>
      <c r="Z70" s="115">
        <v>0</v>
      </c>
      <c r="AA70" s="117">
        <v>0.3</v>
      </c>
      <c r="AB70" s="114" t="s">
        <v>386</v>
      </c>
      <c r="AC70" s="21">
        <v>44136</v>
      </c>
      <c r="AD70" s="21">
        <v>44183</v>
      </c>
      <c r="AE70" s="114" t="s">
        <v>376</v>
      </c>
      <c r="AF70" s="114" t="s">
        <v>387</v>
      </c>
      <c r="AG70" s="114"/>
      <c r="AH70" s="114"/>
      <c r="AI70" s="114"/>
      <c r="AJ70" s="114"/>
      <c r="AK70" s="114"/>
      <c r="AL70" s="114"/>
      <c r="AM70" s="114"/>
      <c r="AN70" s="26" t="s">
        <v>100</v>
      </c>
      <c r="AO70" s="26" t="s">
        <v>100</v>
      </c>
      <c r="AP70" s="114"/>
      <c r="AQ70" s="114"/>
      <c r="AR70" s="114"/>
      <c r="AS70" s="114"/>
      <c r="AT70" s="114"/>
      <c r="AU70" s="26"/>
      <c r="AV70" s="26"/>
      <c r="AW70" s="114"/>
      <c r="AX70" s="114"/>
      <c r="AY70" s="114" t="s">
        <v>100</v>
      </c>
      <c r="AZ70" s="114"/>
      <c r="BA70" s="26" t="s">
        <v>100</v>
      </c>
      <c r="BB70" s="26" t="s">
        <v>100</v>
      </c>
      <c r="BC70" s="26" t="s">
        <v>100</v>
      </c>
      <c r="BD70" s="26"/>
      <c r="BE70" s="25"/>
      <c r="BF70" s="25"/>
      <c r="BG70" s="25"/>
      <c r="BH70" s="25"/>
      <c r="BI70" s="25"/>
      <c r="BJ70" s="25"/>
      <c r="BK70" s="25"/>
      <c r="BL70" s="26"/>
      <c r="BM70" s="25"/>
      <c r="BN70" s="25"/>
      <c r="BO70" s="26" t="s">
        <v>100</v>
      </c>
      <c r="BP70" s="25"/>
      <c r="BQ70" s="25"/>
      <c r="BR70" s="25"/>
      <c r="BS70" s="26" t="s">
        <v>100</v>
      </c>
      <c r="BT70" s="26"/>
      <c r="BU70" s="26"/>
      <c r="BV70" s="114"/>
      <c r="BW70" s="27"/>
    </row>
    <row r="71" spans="1:75" s="28" customFormat="1" ht="65.25" customHeight="1" x14ac:dyDescent="0.25">
      <c r="A71" s="365"/>
      <c r="B71" s="304"/>
      <c r="C71" s="355">
        <f>+D71*40%</f>
        <v>2.8000000000000004E-2</v>
      </c>
      <c r="D71" s="336">
        <v>7.0000000000000007E-2</v>
      </c>
      <c r="E71" s="339" t="s">
        <v>388</v>
      </c>
      <c r="F71" s="310"/>
      <c r="G71" s="376"/>
      <c r="H71" s="314" t="s">
        <v>242</v>
      </c>
      <c r="I71" s="314" t="s">
        <v>389</v>
      </c>
      <c r="J71" s="314" t="s">
        <v>496</v>
      </c>
      <c r="K71" s="314" t="s">
        <v>292</v>
      </c>
      <c r="L71" s="314" t="s">
        <v>391</v>
      </c>
      <c r="M71" s="314" t="s">
        <v>392</v>
      </c>
      <c r="N71" s="314" t="s">
        <v>393</v>
      </c>
      <c r="O71" s="314" t="s">
        <v>116</v>
      </c>
      <c r="P71" s="350">
        <v>0.2354</v>
      </c>
      <c r="Q71" s="350">
        <v>0.2732</v>
      </c>
      <c r="R71" s="350">
        <v>6.83E-2</v>
      </c>
      <c r="S71" s="491">
        <v>0.06</v>
      </c>
      <c r="T71" s="350">
        <v>0.1366</v>
      </c>
      <c r="U71" s="350">
        <v>0.2049</v>
      </c>
      <c r="V71" s="350">
        <v>0.2732</v>
      </c>
      <c r="W71" s="350">
        <v>0.2732</v>
      </c>
      <c r="X71" s="315">
        <v>200000000</v>
      </c>
      <c r="Y71" s="114" t="s">
        <v>394</v>
      </c>
      <c r="Z71" s="115">
        <v>0</v>
      </c>
      <c r="AA71" s="116">
        <v>0.1</v>
      </c>
      <c r="AB71" s="114" t="s">
        <v>395</v>
      </c>
      <c r="AC71" s="21">
        <v>43831</v>
      </c>
      <c r="AD71" s="21">
        <v>43861</v>
      </c>
      <c r="AE71" s="114" t="s">
        <v>396</v>
      </c>
      <c r="AF71" s="114" t="s">
        <v>397</v>
      </c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114"/>
      <c r="BM71" s="25"/>
      <c r="BN71" s="25"/>
      <c r="BO71" s="25"/>
      <c r="BP71" s="25"/>
      <c r="BQ71" s="25"/>
      <c r="BR71" s="25"/>
      <c r="BS71" s="25"/>
      <c r="BT71" s="25"/>
      <c r="BU71" s="25"/>
      <c r="BV71" s="114"/>
      <c r="BW71" s="27"/>
    </row>
    <row r="72" spans="1:75" s="28" customFormat="1" ht="29.25" customHeight="1" x14ac:dyDescent="0.25">
      <c r="A72" s="365"/>
      <c r="B72" s="304"/>
      <c r="C72" s="356"/>
      <c r="D72" s="337"/>
      <c r="E72" s="339"/>
      <c r="F72" s="310"/>
      <c r="G72" s="376"/>
      <c r="H72" s="314"/>
      <c r="I72" s="314"/>
      <c r="J72" s="314"/>
      <c r="K72" s="314"/>
      <c r="L72" s="314"/>
      <c r="M72" s="314"/>
      <c r="N72" s="314"/>
      <c r="O72" s="314"/>
      <c r="P72" s="350"/>
      <c r="Q72" s="350"/>
      <c r="R72" s="350"/>
      <c r="S72" s="491"/>
      <c r="T72" s="350"/>
      <c r="U72" s="350"/>
      <c r="V72" s="350"/>
      <c r="W72" s="350"/>
      <c r="X72" s="315"/>
      <c r="Y72" s="114" t="s">
        <v>398</v>
      </c>
      <c r="Z72" s="115">
        <v>0</v>
      </c>
      <c r="AA72" s="116">
        <v>0.6</v>
      </c>
      <c r="AB72" s="114" t="s">
        <v>399</v>
      </c>
      <c r="AC72" s="21">
        <v>43862</v>
      </c>
      <c r="AD72" s="21">
        <v>44196</v>
      </c>
      <c r="AE72" s="114" t="s">
        <v>396</v>
      </c>
      <c r="AF72" s="114" t="s">
        <v>397</v>
      </c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114"/>
      <c r="BM72" s="25"/>
      <c r="BN72" s="25"/>
      <c r="BO72" s="25"/>
      <c r="BP72" s="25"/>
      <c r="BQ72" s="25"/>
      <c r="BR72" s="25"/>
      <c r="BS72" s="25"/>
      <c r="BT72" s="25"/>
      <c r="BU72" s="25"/>
      <c r="BV72" s="114"/>
      <c r="BW72" s="27"/>
    </row>
    <row r="73" spans="1:75" s="28" customFormat="1" ht="33.75" customHeight="1" x14ac:dyDescent="0.25">
      <c r="A73" s="365"/>
      <c r="B73" s="304"/>
      <c r="C73" s="356"/>
      <c r="D73" s="337"/>
      <c r="E73" s="339"/>
      <c r="F73" s="310"/>
      <c r="G73" s="376"/>
      <c r="H73" s="314"/>
      <c r="I73" s="314"/>
      <c r="J73" s="314"/>
      <c r="K73" s="314"/>
      <c r="L73" s="314"/>
      <c r="M73" s="314"/>
      <c r="N73" s="314"/>
      <c r="O73" s="314"/>
      <c r="P73" s="350"/>
      <c r="Q73" s="350"/>
      <c r="R73" s="350"/>
      <c r="S73" s="491"/>
      <c r="T73" s="350"/>
      <c r="U73" s="350"/>
      <c r="V73" s="350"/>
      <c r="W73" s="350"/>
      <c r="X73" s="315"/>
      <c r="Y73" s="114" t="s">
        <v>400</v>
      </c>
      <c r="Z73" s="115">
        <v>0</v>
      </c>
      <c r="AA73" s="116">
        <v>0.2</v>
      </c>
      <c r="AB73" s="114" t="s">
        <v>401</v>
      </c>
      <c r="AC73" s="21">
        <v>43831</v>
      </c>
      <c r="AD73" s="21">
        <v>44196</v>
      </c>
      <c r="AE73" s="114" t="s">
        <v>402</v>
      </c>
      <c r="AF73" s="114" t="s">
        <v>403</v>
      </c>
      <c r="AG73" s="114" t="s">
        <v>100</v>
      </c>
      <c r="AH73" s="114"/>
      <c r="AI73" s="114"/>
      <c r="AJ73" s="114" t="s">
        <v>100</v>
      </c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114"/>
      <c r="BM73" s="25" t="s">
        <v>100</v>
      </c>
      <c r="BN73" s="25"/>
      <c r="BO73" s="25"/>
      <c r="BP73" s="25"/>
      <c r="BQ73" s="25" t="s">
        <v>100</v>
      </c>
      <c r="BR73" s="25"/>
      <c r="BS73" s="25"/>
      <c r="BT73" s="25"/>
      <c r="BU73" s="25"/>
      <c r="BV73" s="114"/>
      <c r="BW73" s="27"/>
    </row>
    <row r="74" spans="1:75" s="28" customFormat="1" ht="38.25" customHeight="1" x14ac:dyDescent="0.25">
      <c r="A74" s="365"/>
      <c r="B74" s="304"/>
      <c r="C74" s="357"/>
      <c r="D74" s="338"/>
      <c r="E74" s="339"/>
      <c r="F74" s="310"/>
      <c r="G74" s="376"/>
      <c r="H74" s="314"/>
      <c r="I74" s="314"/>
      <c r="J74" s="314"/>
      <c r="K74" s="314"/>
      <c r="L74" s="314"/>
      <c r="M74" s="314"/>
      <c r="N74" s="314"/>
      <c r="O74" s="314"/>
      <c r="P74" s="350"/>
      <c r="Q74" s="350"/>
      <c r="R74" s="350"/>
      <c r="S74" s="491"/>
      <c r="T74" s="350"/>
      <c r="U74" s="350"/>
      <c r="V74" s="350"/>
      <c r="W74" s="350"/>
      <c r="X74" s="315"/>
      <c r="Y74" s="114" t="s">
        <v>404</v>
      </c>
      <c r="Z74" s="115">
        <v>0</v>
      </c>
      <c r="AA74" s="116">
        <v>0.1</v>
      </c>
      <c r="AB74" s="114" t="s">
        <v>405</v>
      </c>
      <c r="AC74" s="21">
        <v>44166</v>
      </c>
      <c r="AD74" s="21">
        <v>44196</v>
      </c>
      <c r="AE74" s="114" t="s">
        <v>396</v>
      </c>
      <c r="AF74" s="114" t="s">
        <v>397</v>
      </c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114"/>
      <c r="BM74" s="25"/>
      <c r="BN74" s="25"/>
      <c r="BO74" s="25"/>
      <c r="BP74" s="25"/>
      <c r="BQ74" s="25"/>
      <c r="BR74" s="25"/>
      <c r="BS74" s="25"/>
      <c r="BT74" s="25"/>
      <c r="BU74" s="25"/>
      <c r="BV74" s="114"/>
      <c r="BW74" s="27"/>
    </row>
    <row r="75" spans="1:75" s="28" customFormat="1" ht="31.5" hidden="1" customHeight="1" x14ac:dyDescent="0.25">
      <c r="A75" s="365"/>
      <c r="B75" s="304"/>
      <c r="C75" s="360">
        <f>+D75*40%</f>
        <v>4.0000000000000008E-2</v>
      </c>
      <c r="D75" s="336">
        <v>0.1</v>
      </c>
      <c r="E75" s="339" t="s">
        <v>406</v>
      </c>
      <c r="F75" s="310"/>
      <c r="G75" s="376"/>
      <c r="H75" s="314" t="s">
        <v>242</v>
      </c>
      <c r="I75" s="314" t="s">
        <v>407</v>
      </c>
      <c r="J75" s="314" t="s">
        <v>500</v>
      </c>
      <c r="K75" s="314" t="s">
        <v>292</v>
      </c>
      <c r="L75" s="314" t="s">
        <v>371</v>
      </c>
      <c r="M75" s="314" t="s">
        <v>409</v>
      </c>
      <c r="N75" s="314" t="s">
        <v>410</v>
      </c>
      <c r="O75" s="314" t="s">
        <v>116</v>
      </c>
      <c r="P75" s="314">
        <v>0</v>
      </c>
      <c r="Q75" s="321">
        <v>1</v>
      </c>
      <c r="R75" s="322">
        <v>0.1</v>
      </c>
      <c r="S75" s="142"/>
      <c r="T75" s="322">
        <v>0.4</v>
      </c>
      <c r="U75" s="322">
        <v>0.8</v>
      </c>
      <c r="V75" s="322">
        <v>1</v>
      </c>
      <c r="W75" s="321">
        <v>1</v>
      </c>
      <c r="X75" s="315"/>
      <c r="Y75" s="114" t="s">
        <v>411</v>
      </c>
      <c r="Z75" s="115">
        <v>0</v>
      </c>
      <c r="AA75" s="116">
        <v>0.2</v>
      </c>
      <c r="AB75" s="114" t="s">
        <v>412</v>
      </c>
      <c r="AC75" s="21">
        <v>43858</v>
      </c>
      <c r="AD75" s="21">
        <v>44196</v>
      </c>
      <c r="AE75" s="314" t="s">
        <v>413</v>
      </c>
      <c r="AF75" s="114" t="s">
        <v>414</v>
      </c>
      <c r="AG75" s="314" t="s">
        <v>143</v>
      </c>
      <c r="AH75" s="314"/>
      <c r="AI75" s="314"/>
      <c r="AJ75" s="314" t="s">
        <v>143</v>
      </c>
      <c r="AK75" s="314"/>
      <c r="AL75" s="314" t="s">
        <v>143</v>
      </c>
      <c r="AM75" s="314" t="s">
        <v>143</v>
      </c>
      <c r="AN75" s="314" t="s">
        <v>143</v>
      </c>
      <c r="AO75" s="314" t="s">
        <v>143</v>
      </c>
      <c r="AP75" s="314"/>
      <c r="AQ75" s="314" t="s">
        <v>143</v>
      </c>
      <c r="AR75" s="314" t="s">
        <v>143</v>
      </c>
      <c r="AS75" s="314" t="s">
        <v>143</v>
      </c>
      <c r="AT75" s="314"/>
      <c r="AU75" s="314" t="s">
        <v>143</v>
      </c>
      <c r="AV75" s="314" t="s">
        <v>143</v>
      </c>
      <c r="AW75" s="314"/>
      <c r="AX75" s="314" t="s">
        <v>143</v>
      </c>
      <c r="AY75" s="314" t="s">
        <v>143</v>
      </c>
      <c r="AZ75" s="314" t="s">
        <v>143</v>
      </c>
      <c r="BA75" s="314" t="s">
        <v>143</v>
      </c>
      <c r="BB75" s="314" t="s">
        <v>143</v>
      </c>
      <c r="BC75" s="314" t="s">
        <v>143</v>
      </c>
      <c r="BD75" s="314"/>
      <c r="BE75" s="314"/>
      <c r="BF75" s="314" t="s">
        <v>143</v>
      </c>
      <c r="BG75" s="314" t="s">
        <v>143</v>
      </c>
      <c r="BH75" s="314" t="s">
        <v>143</v>
      </c>
      <c r="BI75" s="314" t="s">
        <v>143</v>
      </c>
      <c r="BJ75" s="314"/>
      <c r="BK75" s="314"/>
      <c r="BL75" s="314"/>
      <c r="BM75" s="314" t="s">
        <v>143</v>
      </c>
      <c r="BN75" s="314" t="s">
        <v>143</v>
      </c>
      <c r="BO75" s="314" t="s">
        <v>143</v>
      </c>
      <c r="BP75" s="314" t="s">
        <v>143</v>
      </c>
      <c r="BQ75" s="314" t="s">
        <v>143</v>
      </c>
      <c r="BR75" s="314" t="s">
        <v>143</v>
      </c>
      <c r="BS75" s="314"/>
      <c r="BT75" s="314"/>
      <c r="BU75" s="314" t="s">
        <v>143</v>
      </c>
      <c r="BV75" s="114"/>
      <c r="BW75" s="27"/>
    </row>
    <row r="76" spans="1:75" s="28" customFormat="1" ht="12.75" hidden="1" customHeight="1" x14ac:dyDescent="0.25">
      <c r="A76" s="365"/>
      <c r="B76" s="304"/>
      <c r="C76" s="360"/>
      <c r="D76" s="337"/>
      <c r="E76" s="339"/>
      <c r="F76" s="310"/>
      <c r="G76" s="376"/>
      <c r="H76" s="314"/>
      <c r="I76" s="314"/>
      <c r="J76" s="314"/>
      <c r="K76" s="314"/>
      <c r="L76" s="314"/>
      <c r="M76" s="314"/>
      <c r="N76" s="314"/>
      <c r="O76" s="314"/>
      <c r="P76" s="314"/>
      <c r="Q76" s="321"/>
      <c r="R76" s="322"/>
      <c r="S76" s="142"/>
      <c r="T76" s="322"/>
      <c r="U76" s="322"/>
      <c r="V76" s="322"/>
      <c r="W76" s="321"/>
      <c r="X76" s="315"/>
      <c r="Y76" s="114" t="s">
        <v>415</v>
      </c>
      <c r="Z76" s="115">
        <v>0</v>
      </c>
      <c r="AA76" s="116">
        <v>0.2</v>
      </c>
      <c r="AB76" s="114" t="s">
        <v>416</v>
      </c>
      <c r="AC76" s="21">
        <v>43862</v>
      </c>
      <c r="AD76" s="21">
        <v>44196</v>
      </c>
      <c r="AE76" s="314"/>
      <c r="AF76" s="114" t="s">
        <v>417</v>
      </c>
      <c r="AG76" s="314"/>
      <c r="AH76" s="314"/>
      <c r="AI76" s="314"/>
      <c r="AJ76" s="314"/>
      <c r="AK76" s="314"/>
      <c r="AL76" s="314"/>
      <c r="AM76" s="314"/>
      <c r="AN76" s="314"/>
      <c r="AO76" s="314"/>
      <c r="AP76" s="314"/>
      <c r="AQ76" s="314"/>
      <c r="AR76" s="314"/>
      <c r="AS76" s="314"/>
      <c r="AT76" s="314"/>
      <c r="AU76" s="314"/>
      <c r="AV76" s="314"/>
      <c r="AW76" s="314"/>
      <c r="AX76" s="314"/>
      <c r="AY76" s="314"/>
      <c r="AZ76" s="314"/>
      <c r="BA76" s="314"/>
      <c r="BB76" s="314"/>
      <c r="BC76" s="314"/>
      <c r="BD76" s="314"/>
      <c r="BE76" s="314"/>
      <c r="BF76" s="314"/>
      <c r="BG76" s="314"/>
      <c r="BH76" s="314"/>
      <c r="BI76" s="314"/>
      <c r="BJ76" s="314"/>
      <c r="BK76" s="314"/>
      <c r="BL76" s="314"/>
      <c r="BM76" s="314"/>
      <c r="BN76" s="314"/>
      <c r="BO76" s="314"/>
      <c r="BP76" s="314"/>
      <c r="BQ76" s="314"/>
      <c r="BR76" s="314"/>
      <c r="BS76" s="314"/>
      <c r="BT76" s="314"/>
      <c r="BU76" s="314"/>
      <c r="BV76" s="114"/>
      <c r="BW76" s="27"/>
    </row>
    <row r="77" spans="1:75" s="28" customFormat="1" ht="17.25" hidden="1" customHeight="1" x14ac:dyDescent="0.25">
      <c r="A77" s="365"/>
      <c r="B77" s="304"/>
      <c r="C77" s="360"/>
      <c r="D77" s="337"/>
      <c r="E77" s="339"/>
      <c r="F77" s="310"/>
      <c r="G77" s="376"/>
      <c r="H77" s="314"/>
      <c r="I77" s="314"/>
      <c r="J77" s="314"/>
      <c r="K77" s="314"/>
      <c r="L77" s="314"/>
      <c r="M77" s="314"/>
      <c r="N77" s="314"/>
      <c r="O77" s="314"/>
      <c r="P77" s="314"/>
      <c r="Q77" s="321"/>
      <c r="R77" s="322"/>
      <c r="S77" s="142"/>
      <c r="T77" s="322"/>
      <c r="U77" s="322"/>
      <c r="V77" s="322"/>
      <c r="W77" s="321"/>
      <c r="X77" s="315"/>
      <c r="Y77" s="114" t="s">
        <v>418</v>
      </c>
      <c r="Z77" s="115">
        <v>0</v>
      </c>
      <c r="AA77" s="116">
        <v>0.3</v>
      </c>
      <c r="AB77" s="114" t="s">
        <v>419</v>
      </c>
      <c r="AC77" s="21">
        <v>43831</v>
      </c>
      <c r="AD77" s="21">
        <v>44196</v>
      </c>
      <c r="AE77" s="314"/>
      <c r="AF77" s="114" t="s">
        <v>420</v>
      </c>
      <c r="AG77" s="314"/>
      <c r="AH77" s="314"/>
      <c r="AI77" s="314"/>
      <c r="AJ77" s="314"/>
      <c r="AK77" s="314"/>
      <c r="AL77" s="314"/>
      <c r="AM77" s="314"/>
      <c r="AN77" s="314"/>
      <c r="AO77" s="314"/>
      <c r="AP77" s="314"/>
      <c r="AQ77" s="314"/>
      <c r="AR77" s="314"/>
      <c r="AS77" s="314"/>
      <c r="AT77" s="314"/>
      <c r="AU77" s="314"/>
      <c r="AV77" s="314"/>
      <c r="AW77" s="314"/>
      <c r="AX77" s="314"/>
      <c r="AY77" s="314"/>
      <c r="AZ77" s="314"/>
      <c r="BA77" s="314"/>
      <c r="BB77" s="314"/>
      <c r="BC77" s="314"/>
      <c r="BD77" s="314"/>
      <c r="BE77" s="314"/>
      <c r="BF77" s="314"/>
      <c r="BG77" s="314"/>
      <c r="BH77" s="314"/>
      <c r="BI77" s="314"/>
      <c r="BJ77" s="314"/>
      <c r="BK77" s="314"/>
      <c r="BL77" s="314"/>
      <c r="BM77" s="314"/>
      <c r="BN77" s="314"/>
      <c r="BO77" s="314"/>
      <c r="BP77" s="314"/>
      <c r="BQ77" s="314"/>
      <c r="BR77" s="314"/>
      <c r="BS77" s="314"/>
      <c r="BT77" s="314"/>
      <c r="BU77" s="314"/>
      <c r="BV77" s="114"/>
      <c r="BW77" s="27"/>
    </row>
    <row r="78" spans="1:75" s="28" customFormat="1" ht="13.5" hidden="1" customHeight="1" x14ac:dyDescent="0.25">
      <c r="A78" s="365"/>
      <c r="B78" s="304"/>
      <c r="C78" s="360"/>
      <c r="D78" s="337"/>
      <c r="E78" s="339"/>
      <c r="F78" s="310"/>
      <c r="G78" s="376"/>
      <c r="H78" s="314"/>
      <c r="I78" s="314"/>
      <c r="J78" s="314"/>
      <c r="K78" s="314"/>
      <c r="L78" s="314"/>
      <c r="M78" s="314"/>
      <c r="N78" s="314"/>
      <c r="O78" s="314"/>
      <c r="P78" s="314"/>
      <c r="Q78" s="321"/>
      <c r="R78" s="322"/>
      <c r="S78" s="142"/>
      <c r="T78" s="322"/>
      <c r="U78" s="322"/>
      <c r="V78" s="322"/>
      <c r="W78" s="321"/>
      <c r="X78" s="315"/>
      <c r="Y78" s="114" t="s">
        <v>421</v>
      </c>
      <c r="Z78" s="115">
        <v>0</v>
      </c>
      <c r="AA78" s="116">
        <v>0.2</v>
      </c>
      <c r="AB78" s="114" t="s">
        <v>422</v>
      </c>
      <c r="AC78" s="21">
        <v>43952</v>
      </c>
      <c r="AD78" s="21">
        <v>44196</v>
      </c>
      <c r="AE78" s="314"/>
      <c r="AF78" s="114" t="s">
        <v>423</v>
      </c>
      <c r="AG78" s="314"/>
      <c r="AH78" s="314"/>
      <c r="AI78" s="314"/>
      <c r="AJ78" s="314"/>
      <c r="AK78" s="314"/>
      <c r="AL78" s="314"/>
      <c r="AM78" s="314"/>
      <c r="AN78" s="314"/>
      <c r="AO78" s="314"/>
      <c r="AP78" s="314"/>
      <c r="AQ78" s="314"/>
      <c r="AR78" s="314"/>
      <c r="AS78" s="314"/>
      <c r="AT78" s="314"/>
      <c r="AU78" s="314"/>
      <c r="AV78" s="314"/>
      <c r="AW78" s="314"/>
      <c r="AX78" s="314"/>
      <c r="AY78" s="314"/>
      <c r="AZ78" s="314"/>
      <c r="BA78" s="314"/>
      <c r="BB78" s="314"/>
      <c r="BC78" s="314"/>
      <c r="BD78" s="314"/>
      <c r="BE78" s="314"/>
      <c r="BF78" s="314"/>
      <c r="BG78" s="314"/>
      <c r="BH78" s="314"/>
      <c r="BI78" s="314"/>
      <c r="BJ78" s="314"/>
      <c r="BK78" s="314"/>
      <c r="BL78" s="314"/>
      <c r="BM78" s="314"/>
      <c r="BN78" s="314"/>
      <c r="BO78" s="314"/>
      <c r="BP78" s="314"/>
      <c r="BQ78" s="314"/>
      <c r="BR78" s="314"/>
      <c r="BS78" s="314"/>
      <c r="BT78" s="314"/>
      <c r="BU78" s="314"/>
      <c r="BV78" s="114"/>
      <c r="BW78" s="27"/>
    </row>
    <row r="79" spans="1:75" s="28" customFormat="1" ht="45.75" hidden="1" customHeight="1" x14ac:dyDescent="0.25">
      <c r="A79" s="365"/>
      <c r="B79" s="304"/>
      <c r="C79" s="360"/>
      <c r="D79" s="338"/>
      <c r="E79" s="339"/>
      <c r="F79" s="310"/>
      <c r="G79" s="376"/>
      <c r="H79" s="314"/>
      <c r="I79" s="314"/>
      <c r="J79" s="314"/>
      <c r="K79" s="314"/>
      <c r="L79" s="314"/>
      <c r="M79" s="314"/>
      <c r="N79" s="314"/>
      <c r="O79" s="314"/>
      <c r="P79" s="314"/>
      <c r="Q79" s="321"/>
      <c r="R79" s="322"/>
      <c r="S79" s="142"/>
      <c r="T79" s="322"/>
      <c r="U79" s="322"/>
      <c r="V79" s="322"/>
      <c r="W79" s="321"/>
      <c r="X79" s="315"/>
      <c r="Y79" s="114" t="s">
        <v>424</v>
      </c>
      <c r="Z79" s="115">
        <v>0</v>
      </c>
      <c r="AA79" s="116">
        <v>0.1</v>
      </c>
      <c r="AB79" s="114" t="s">
        <v>405</v>
      </c>
      <c r="AC79" s="21">
        <v>44105</v>
      </c>
      <c r="AD79" s="21">
        <v>44196</v>
      </c>
      <c r="AE79" s="314"/>
      <c r="AF79" s="114" t="s">
        <v>142</v>
      </c>
      <c r="AG79" s="314"/>
      <c r="AH79" s="314"/>
      <c r="AI79" s="314"/>
      <c r="AJ79" s="314"/>
      <c r="AK79" s="314"/>
      <c r="AL79" s="314"/>
      <c r="AM79" s="314"/>
      <c r="AN79" s="314"/>
      <c r="AO79" s="314"/>
      <c r="AP79" s="314"/>
      <c r="AQ79" s="314"/>
      <c r="AR79" s="314"/>
      <c r="AS79" s="314"/>
      <c r="AT79" s="314"/>
      <c r="AU79" s="314"/>
      <c r="AV79" s="314"/>
      <c r="AW79" s="314"/>
      <c r="AX79" s="314"/>
      <c r="AY79" s="314"/>
      <c r="AZ79" s="314"/>
      <c r="BA79" s="314"/>
      <c r="BB79" s="314"/>
      <c r="BC79" s="314"/>
      <c r="BD79" s="314"/>
      <c r="BE79" s="314"/>
      <c r="BF79" s="314"/>
      <c r="BG79" s="314"/>
      <c r="BH79" s="314"/>
      <c r="BI79" s="314"/>
      <c r="BJ79" s="314"/>
      <c r="BK79" s="314"/>
      <c r="BL79" s="314"/>
      <c r="BM79" s="314"/>
      <c r="BN79" s="314"/>
      <c r="BO79" s="314"/>
      <c r="BP79" s="314"/>
      <c r="BQ79" s="314"/>
      <c r="BR79" s="314"/>
      <c r="BS79" s="314"/>
      <c r="BT79" s="314"/>
      <c r="BU79" s="314"/>
      <c r="BV79" s="114"/>
      <c r="BW79" s="27"/>
    </row>
    <row r="80" spans="1:75" s="28" customFormat="1" ht="27" hidden="1" customHeight="1" x14ac:dyDescent="0.25">
      <c r="A80" s="365"/>
      <c r="B80" s="304"/>
      <c r="C80" s="360">
        <f>+D80*40%</f>
        <v>1.2E-2</v>
      </c>
      <c r="D80" s="336">
        <v>0.03</v>
      </c>
      <c r="E80" s="339" t="s">
        <v>425</v>
      </c>
      <c r="F80" s="310"/>
      <c r="G80" s="376"/>
      <c r="H80" s="329" t="s">
        <v>160</v>
      </c>
      <c r="I80" s="314" t="s">
        <v>426</v>
      </c>
      <c r="J80" s="314" t="s">
        <v>499</v>
      </c>
      <c r="K80" s="314" t="s">
        <v>292</v>
      </c>
      <c r="L80" s="314" t="s">
        <v>428</v>
      </c>
      <c r="M80" s="314" t="s">
        <v>429</v>
      </c>
      <c r="N80" s="314" t="s">
        <v>430</v>
      </c>
      <c r="O80" s="314" t="s">
        <v>116</v>
      </c>
      <c r="P80" s="321">
        <v>1</v>
      </c>
      <c r="Q80" s="321">
        <v>1</v>
      </c>
      <c r="R80" s="322">
        <v>0.25</v>
      </c>
      <c r="S80" s="142"/>
      <c r="T80" s="322">
        <v>0.5</v>
      </c>
      <c r="U80" s="322">
        <v>0.75</v>
      </c>
      <c r="V80" s="322">
        <v>1</v>
      </c>
      <c r="W80" s="321">
        <v>1</v>
      </c>
      <c r="X80" s="315"/>
      <c r="Y80" s="114" t="s">
        <v>431</v>
      </c>
      <c r="Z80" s="115">
        <v>0</v>
      </c>
      <c r="AA80" s="116">
        <v>0.4</v>
      </c>
      <c r="AB80" s="114" t="s">
        <v>432</v>
      </c>
      <c r="AC80" s="21">
        <v>43832</v>
      </c>
      <c r="AD80" s="21">
        <v>44196</v>
      </c>
      <c r="AE80" s="114" t="s">
        <v>433</v>
      </c>
      <c r="AF80" s="114" t="s">
        <v>434</v>
      </c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 t="s">
        <v>100</v>
      </c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114"/>
      <c r="BM80" s="25"/>
      <c r="BN80" s="25"/>
      <c r="BO80" s="25"/>
      <c r="BP80" s="25"/>
      <c r="BQ80" s="25"/>
      <c r="BR80" s="25"/>
      <c r="BS80" s="25"/>
      <c r="BT80" s="25"/>
      <c r="BU80" s="25"/>
      <c r="BV80" s="114"/>
      <c r="BW80" s="27"/>
    </row>
    <row r="81" spans="1:75" s="28" customFormat="1" ht="11.25" hidden="1" customHeight="1" x14ac:dyDescent="0.25">
      <c r="A81" s="365"/>
      <c r="B81" s="304"/>
      <c r="C81" s="360"/>
      <c r="D81" s="337"/>
      <c r="E81" s="339"/>
      <c r="F81" s="310"/>
      <c r="G81" s="376"/>
      <c r="H81" s="329"/>
      <c r="I81" s="314"/>
      <c r="J81" s="314"/>
      <c r="K81" s="314"/>
      <c r="L81" s="314"/>
      <c r="M81" s="314"/>
      <c r="N81" s="314"/>
      <c r="O81" s="314"/>
      <c r="P81" s="321"/>
      <c r="Q81" s="321"/>
      <c r="R81" s="322"/>
      <c r="S81" s="142"/>
      <c r="T81" s="322"/>
      <c r="U81" s="322"/>
      <c r="V81" s="322"/>
      <c r="W81" s="321"/>
      <c r="X81" s="315"/>
      <c r="Y81" s="114" t="s">
        <v>435</v>
      </c>
      <c r="Z81" s="115">
        <v>0</v>
      </c>
      <c r="AA81" s="116">
        <v>0.4</v>
      </c>
      <c r="AB81" s="114" t="s">
        <v>436</v>
      </c>
      <c r="AC81" s="21">
        <v>43832</v>
      </c>
      <c r="AD81" s="21">
        <v>44196</v>
      </c>
      <c r="AE81" s="114" t="s">
        <v>433</v>
      </c>
      <c r="AF81" s="114" t="s">
        <v>437</v>
      </c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 t="s">
        <v>100</v>
      </c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114"/>
      <c r="BM81" s="25"/>
      <c r="BN81" s="25"/>
      <c r="BO81" s="25"/>
      <c r="BP81" s="25"/>
      <c r="BQ81" s="25"/>
      <c r="BR81" s="25"/>
      <c r="BS81" s="25"/>
      <c r="BT81" s="25"/>
      <c r="BU81" s="25"/>
      <c r="BV81" s="114"/>
      <c r="BW81" s="27"/>
    </row>
    <row r="82" spans="1:75" s="58" customFormat="1" ht="37.5" hidden="1" customHeight="1" x14ac:dyDescent="0.25">
      <c r="A82" s="365"/>
      <c r="B82" s="304"/>
      <c r="C82" s="360"/>
      <c r="D82" s="338"/>
      <c r="E82" s="339"/>
      <c r="F82" s="310"/>
      <c r="G82" s="376"/>
      <c r="H82" s="329"/>
      <c r="I82" s="314"/>
      <c r="J82" s="314"/>
      <c r="K82" s="314"/>
      <c r="L82" s="314"/>
      <c r="M82" s="314"/>
      <c r="N82" s="314"/>
      <c r="O82" s="314"/>
      <c r="P82" s="321"/>
      <c r="Q82" s="321"/>
      <c r="R82" s="322"/>
      <c r="S82" s="142"/>
      <c r="T82" s="322"/>
      <c r="U82" s="322"/>
      <c r="V82" s="322"/>
      <c r="W82" s="321"/>
      <c r="X82" s="315"/>
      <c r="Y82" s="119" t="s">
        <v>438</v>
      </c>
      <c r="Z82" s="115">
        <v>0</v>
      </c>
      <c r="AA82" s="113">
        <v>0.2</v>
      </c>
      <c r="AB82" s="119" t="s">
        <v>439</v>
      </c>
      <c r="AC82" s="55">
        <v>43832</v>
      </c>
      <c r="AD82" s="55">
        <v>44196</v>
      </c>
      <c r="AE82" s="119" t="s">
        <v>433</v>
      </c>
      <c r="AF82" s="119" t="s">
        <v>437</v>
      </c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 t="s">
        <v>100</v>
      </c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119"/>
      <c r="BM82" s="56"/>
      <c r="BN82" s="56"/>
      <c r="BO82" s="56"/>
      <c r="BP82" s="56"/>
      <c r="BQ82" s="56"/>
      <c r="BR82" s="56"/>
      <c r="BS82" s="56"/>
      <c r="BT82" s="56"/>
      <c r="BU82" s="56"/>
      <c r="BV82" s="119"/>
      <c r="BW82" s="57"/>
    </row>
    <row r="83" spans="1:75" s="59" customFormat="1" ht="21" hidden="1" customHeight="1" x14ac:dyDescent="0.25">
      <c r="A83" s="365"/>
      <c r="B83" s="304"/>
      <c r="C83" s="367">
        <f>+D83*40%</f>
        <v>1.2E-2</v>
      </c>
      <c r="D83" s="378">
        <v>0.03</v>
      </c>
      <c r="E83" s="370" t="s">
        <v>466</v>
      </c>
      <c r="F83" s="310"/>
      <c r="G83" s="376"/>
      <c r="H83" s="314" t="s">
        <v>160</v>
      </c>
      <c r="I83" s="358" t="s">
        <v>492</v>
      </c>
      <c r="J83" s="358" t="s">
        <v>497</v>
      </c>
      <c r="K83" s="373" t="s">
        <v>440</v>
      </c>
      <c r="L83" s="314" t="s">
        <v>428</v>
      </c>
      <c r="M83" s="374" t="s">
        <v>491</v>
      </c>
      <c r="N83" s="383" t="s">
        <v>478</v>
      </c>
      <c r="O83" s="373" t="s">
        <v>116</v>
      </c>
      <c r="P83" s="382">
        <v>0</v>
      </c>
      <c r="Q83" s="382">
        <v>1</v>
      </c>
      <c r="R83" s="382">
        <v>0.3</v>
      </c>
      <c r="S83" s="146"/>
      <c r="T83" s="382">
        <v>0.5</v>
      </c>
      <c r="U83" s="382">
        <v>0.7</v>
      </c>
      <c r="V83" s="382">
        <v>1</v>
      </c>
      <c r="W83" s="382">
        <v>1</v>
      </c>
      <c r="X83" s="315">
        <v>0</v>
      </c>
      <c r="Y83" s="114" t="s">
        <v>469</v>
      </c>
      <c r="Z83" s="115">
        <v>0</v>
      </c>
      <c r="AA83" s="102">
        <v>0.5</v>
      </c>
      <c r="AB83" s="104" t="s">
        <v>472</v>
      </c>
      <c r="AC83" s="103">
        <v>43466</v>
      </c>
      <c r="AD83" s="103">
        <v>43921</v>
      </c>
      <c r="AE83" s="104" t="s">
        <v>475</v>
      </c>
      <c r="AF83" s="105" t="s">
        <v>473</v>
      </c>
      <c r="AG83" s="106" t="s">
        <v>100</v>
      </c>
      <c r="AH83" s="106" t="s">
        <v>100</v>
      </c>
      <c r="AI83" s="106" t="s">
        <v>100</v>
      </c>
      <c r="AJ83" s="106" t="s">
        <v>100</v>
      </c>
      <c r="AK83" s="106"/>
      <c r="AL83" s="106" t="s">
        <v>100</v>
      </c>
      <c r="AM83" s="106"/>
      <c r="AN83" s="106" t="s">
        <v>100</v>
      </c>
      <c r="AO83" s="106" t="s">
        <v>100</v>
      </c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</row>
    <row r="84" spans="1:75" s="99" customFormat="1" ht="10.5" hidden="1" customHeight="1" x14ac:dyDescent="0.25">
      <c r="A84" s="365"/>
      <c r="B84" s="304"/>
      <c r="C84" s="368"/>
      <c r="D84" s="379"/>
      <c r="E84" s="371"/>
      <c r="F84" s="310"/>
      <c r="G84" s="376"/>
      <c r="H84" s="314"/>
      <c r="I84" s="312"/>
      <c r="J84" s="312"/>
      <c r="K84" s="373"/>
      <c r="L84" s="314"/>
      <c r="M84" s="374"/>
      <c r="N84" s="384"/>
      <c r="O84" s="373"/>
      <c r="P84" s="382"/>
      <c r="Q84" s="382"/>
      <c r="R84" s="382"/>
      <c r="S84" s="146"/>
      <c r="T84" s="382"/>
      <c r="U84" s="382"/>
      <c r="V84" s="382"/>
      <c r="W84" s="382"/>
      <c r="X84" s="315"/>
      <c r="Y84" s="114" t="s">
        <v>470</v>
      </c>
      <c r="Z84" s="115">
        <v>0</v>
      </c>
      <c r="AA84" s="102">
        <v>0.3</v>
      </c>
      <c r="AB84" s="104" t="s">
        <v>476</v>
      </c>
      <c r="AC84" s="103">
        <v>43922</v>
      </c>
      <c r="AD84" s="103">
        <v>44196</v>
      </c>
      <c r="AE84" s="104" t="s">
        <v>475</v>
      </c>
      <c r="AF84" s="105" t="s">
        <v>474</v>
      </c>
      <c r="AG84" s="106" t="s">
        <v>100</v>
      </c>
      <c r="AH84" s="106" t="s">
        <v>100</v>
      </c>
      <c r="AI84" s="106" t="s">
        <v>100</v>
      </c>
      <c r="AJ84" s="106" t="s">
        <v>100</v>
      </c>
      <c r="AK84" s="106"/>
      <c r="AL84" s="106" t="s">
        <v>100</v>
      </c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</row>
    <row r="85" spans="1:75" s="99" customFormat="1" ht="45.75" hidden="1" customHeight="1" x14ac:dyDescent="0.25">
      <c r="A85" s="365"/>
      <c r="B85" s="304"/>
      <c r="C85" s="369"/>
      <c r="D85" s="380"/>
      <c r="E85" s="372"/>
      <c r="F85" s="310"/>
      <c r="G85" s="376"/>
      <c r="H85" s="314"/>
      <c r="I85" s="359"/>
      <c r="J85" s="359"/>
      <c r="K85" s="373"/>
      <c r="L85" s="314"/>
      <c r="M85" s="374"/>
      <c r="N85" s="385"/>
      <c r="O85" s="373"/>
      <c r="P85" s="382"/>
      <c r="Q85" s="382"/>
      <c r="R85" s="382"/>
      <c r="S85" s="146"/>
      <c r="T85" s="382"/>
      <c r="U85" s="382"/>
      <c r="V85" s="382"/>
      <c r="W85" s="382"/>
      <c r="X85" s="315"/>
      <c r="Y85" s="114" t="s">
        <v>471</v>
      </c>
      <c r="Z85" s="115">
        <v>0</v>
      </c>
      <c r="AA85" s="102">
        <v>0.2</v>
      </c>
      <c r="AB85" s="104" t="s">
        <v>477</v>
      </c>
      <c r="AC85" s="103">
        <v>43922</v>
      </c>
      <c r="AD85" s="103">
        <v>44196</v>
      </c>
      <c r="AE85" s="104" t="s">
        <v>475</v>
      </c>
      <c r="AF85" s="105" t="s">
        <v>474</v>
      </c>
      <c r="AG85" s="106" t="s">
        <v>100</v>
      </c>
      <c r="AH85" s="106" t="s">
        <v>100</v>
      </c>
      <c r="AI85" s="106" t="s">
        <v>100</v>
      </c>
      <c r="AJ85" s="106" t="s">
        <v>100</v>
      </c>
      <c r="AK85" s="106"/>
      <c r="AL85" s="106" t="s">
        <v>100</v>
      </c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</row>
    <row r="86" spans="1:75" s="36" customFormat="1" ht="21" hidden="1" customHeight="1" x14ac:dyDescent="0.25">
      <c r="A86" s="365"/>
      <c r="B86" s="304"/>
      <c r="C86" s="98">
        <f>+D86*40%</f>
        <v>1.2E-2</v>
      </c>
      <c r="D86" s="97">
        <v>0.03</v>
      </c>
      <c r="E86" s="118" t="s">
        <v>467</v>
      </c>
      <c r="F86" s="310"/>
      <c r="G86" s="376"/>
      <c r="H86" s="386" t="s">
        <v>160</v>
      </c>
      <c r="I86" s="386" t="s">
        <v>488</v>
      </c>
      <c r="J86" s="386" t="s">
        <v>498</v>
      </c>
      <c r="K86" s="386" t="s">
        <v>292</v>
      </c>
      <c r="L86" s="386" t="s">
        <v>480</v>
      </c>
      <c r="M86" s="386" t="s">
        <v>489</v>
      </c>
      <c r="N86" s="386" t="s">
        <v>490</v>
      </c>
      <c r="O86" s="391" t="s">
        <v>116</v>
      </c>
      <c r="P86" s="389"/>
      <c r="Q86" s="390">
        <v>1</v>
      </c>
      <c r="R86" s="390">
        <v>0.25</v>
      </c>
      <c r="S86" s="147"/>
      <c r="T86" s="390">
        <v>0.5</v>
      </c>
      <c r="U86" s="390">
        <v>0.75</v>
      </c>
      <c r="V86" s="390">
        <v>1</v>
      </c>
      <c r="W86" s="390">
        <v>1</v>
      </c>
      <c r="X86" s="389">
        <v>0</v>
      </c>
      <c r="Y86" s="132" t="s">
        <v>481</v>
      </c>
      <c r="Z86" s="132">
        <v>0</v>
      </c>
      <c r="AA86" s="133">
        <v>0.33</v>
      </c>
      <c r="AB86" s="132" t="s">
        <v>482</v>
      </c>
      <c r="AC86" s="130">
        <v>43922</v>
      </c>
      <c r="AD86" s="130">
        <v>44196</v>
      </c>
      <c r="AE86" s="132" t="s">
        <v>202</v>
      </c>
      <c r="AF86" s="131"/>
      <c r="AG86" s="72"/>
      <c r="AH86" s="123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</row>
    <row r="87" spans="1:75" s="36" customFormat="1" ht="24.75" hidden="1" customHeight="1" x14ac:dyDescent="0.25">
      <c r="A87" s="365"/>
      <c r="B87" s="304"/>
      <c r="C87" s="98"/>
      <c r="D87" s="97"/>
      <c r="E87" s="118"/>
      <c r="F87" s="310"/>
      <c r="G87" s="376"/>
      <c r="H87" s="387"/>
      <c r="I87" s="387"/>
      <c r="J87" s="387"/>
      <c r="K87" s="387"/>
      <c r="L87" s="387"/>
      <c r="M87" s="387"/>
      <c r="N87" s="387"/>
      <c r="O87" s="391"/>
      <c r="P87" s="389"/>
      <c r="Q87" s="390"/>
      <c r="R87" s="390"/>
      <c r="S87" s="147"/>
      <c r="T87" s="390"/>
      <c r="U87" s="390"/>
      <c r="V87" s="390"/>
      <c r="W87" s="390"/>
      <c r="X87" s="389"/>
      <c r="Y87" s="124" t="s">
        <v>485</v>
      </c>
      <c r="Z87" s="124">
        <v>0</v>
      </c>
      <c r="AA87" s="129">
        <v>0.33</v>
      </c>
      <c r="AB87" s="124" t="s">
        <v>483</v>
      </c>
      <c r="AC87" s="130">
        <v>43922</v>
      </c>
      <c r="AD87" s="130">
        <v>44196</v>
      </c>
      <c r="AE87" s="132" t="s">
        <v>202</v>
      </c>
      <c r="AF87" s="127"/>
      <c r="AG87" s="128"/>
      <c r="AH87" s="123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</row>
    <row r="88" spans="1:75" s="36" customFormat="1" ht="34.5" hidden="1" customHeight="1" x14ac:dyDescent="0.25">
      <c r="A88" s="365"/>
      <c r="B88" s="304"/>
      <c r="C88" s="98"/>
      <c r="D88" s="97"/>
      <c r="E88" s="118"/>
      <c r="F88" s="310"/>
      <c r="G88" s="376"/>
      <c r="H88" s="388"/>
      <c r="I88" s="388"/>
      <c r="J88" s="388"/>
      <c r="K88" s="388"/>
      <c r="L88" s="388"/>
      <c r="M88" s="388"/>
      <c r="N88" s="388"/>
      <c r="O88" s="391"/>
      <c r="P88" s="389"/>
      <c r="Q88" s="390"/>
      <c r="R88" s="390"/>
      <c r="S88" s="147"/>
      <c r="T88" s="390"/>
      <c r="U88" s="390"/>
      <c r="V88" s="390"/>
      <c r="W88" s="390"/>
      <c r="X88" s="389"/>
      <c r="Y88" s="124" t="s">
        <v>486</v>
      </c>
      <c r="Z88" s="124">
        <v>0</v>
      </c>
      <c r="AA88" s="129">
        <v>0.34</v>
      </c>
      <c r="AB88" s="124" t="s">
        <v>484</v>
      </c>
      <c r="AC88" s="130">
        <v>43885</v>
      </c>
      <c r="AD88" s="130">
        <v>44104</v>
      </c>
      <c r="AE88" s="132" t="s">
        <v>202</v>
      </c>
      <c r="AF88" s="127"/>
      <c r="AG88" s="128"/>
      <c r="AH88" s="123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</row>
    <row r="89" spans="1:75" ht="88.5" hidden="1" customHeight="1" x14ac:dyDescent="0.25">
      <c r="A89" s="135"/>
      <c r="B89" s="381"/>
      <c r="C89" s="98">
        <f>+D89*40%</f>
        <v>1.6E-2</v>
      </c>
      <c r="D89" s="97">
        <v>0.04</v>
      </c>
      <c r="E89" s="118" t="s">
        <v>468</v>
      </c>
      <c r="F89" s="375"/>
      <c r="G89" s="377"/>
      <c r="H89" s="121" t="s">
        <v>160</v>
      </c>
      <c r="I89" s="134" t="s">
        <v>449</v>
      </c>
      <c r="J89" s="121" t="s">
        <v>450</v>
      </c>
      <c r="K89" s="69"/>
      <c r="L89" s="32"/>
      <c r="M89" s="32"/>
      <c r="N89" s="33"/>
      <c r="O89" s="33"/>
      <c r="P89" s="34"/>
      <c r="Q89" s="32"/>
      <c r="R89" s="32"/>
      <c r="S89" s="32"/>
      <c r="T89" s="32"/>
      <c r="U89" s="32"/>
      <c r="V89" s="32"/>
      <c r="W89" s="32"/>
      <c r="X89" s="100"/>
      <c r="Y89" s="124"/>
      <c r="Z89" s="124"/>
      <c r="AA89" s="124"/>
      <c r="AB89" s="124"/>
      <c r="AC89" s="69"/>
      <c r="AD89" s="32"/>
      <c r="AE89" s="32"/>
      <c r="AF89" s="34"/>
      <c r="AG89" s="31"/>
    </row>
    <row r="90" spans="1:75" ht="48" customHeight="1" x14ac:dyDescent="0.25">
      <c r="A90" s="37"/>
      <c r="B90" s="37"/>
      <c r="C90" s="37"/>
      <c r="D90" s="37"/>
      <c r="E90" s="120"/>
      <c r="F90" s="37"/>
      <c r="G90" s="37"/>
      <c r="H90" s="31"/>
      <c r="I90" s="32"/>
      <c r="J90" s="33"/>
      <c r="Y90" s="32"/>
      <c r="Z90" s="32"/>
      <c r="AA90" s="32"/>
      <c r="AB90" s="32"/>
    </row>
    <row r="91" spans="1:75" ht="48" customHeight="1" x14ac:dyDescent="0.25">
      <c r="A91" s="37"/>
      <c r="B91" s="37"/>
      <c r="C91" s="37"/>
      <c r="D91" s="37"/>
      <c r="E91" s="37"/>
      <c r="F91" s="37"/>
      <c r="G91" s="37"/>
    </row>
    <row r="92" spans="1:75" ht="48" customHeight="1" x14ac:dyDescent="0.25">
      <c r="A92" s="37"/>
      <c r="B92" s="37"/>
      <c r="C92" s="37"/>
      <c r="D92" s="37"/>
      <c r="E92" s="37"/>
      <c r="F92" s="37"/>
      <c r="G92" s="37"/>
    </row>
    <row r="93" spans="1:75" ht="48" customHeight="1" x14ac:dyDescent="0.25">
      <c r="A93" s="37"/>
      <c r="B93" s="37"/>
      <c r="C93" s="37"/>
      <c r="D93" s="37"/>
      <c r="E93" s="37"/>
      <c r="F93" s="37"/>
      <c r="G93" s="37"/>
    </row>
    <row r="94" spans="1:75" ht="48" customHeight="1" x14ac:dyDescent="0.25">
      <c r="A94" s="37"/>
      <c r="B94" s="37"/>
      <c r="C94" s="37"/>
      <c r="D94" s="37"/>
      <c r="E94" s="37"/>
      <c r="F94" s="37"/>
      <c r="G94" s="37"/>
    </row>
    <row r="95" spans="1:75" ht="48" customHeight="1" x14ac:dyDescent="0.25">
      <c r="A95" s="37"/>
      <c r="B95" s="37"/>
      <c r="C95" s="37"/>
      <c r="D95" s="37"/>
      <c r="E95" s="37"/>
      <c r="F95" s="37"/>
      <c r="G95" s="37"/>
    </row>
    <row r="96" spans="1:75" ht="48" customHeight="1" x14ac:dyDescent="0.25">
      <c r="A96" s="37"/>
      <c r="B96" s="37"/>
      <c r="C96" s="37"/>
      <c r="D96" s="37"/>
      <c r="E96" s="37"/>
      <c r="F96" s="37"/>
      <c r="G96" s="37"/>
    </row>
    <row r="97" spans="1:7" ht="48" customHeight="1" x14ac:dyDescent="0.25">
      <c r="A97" s="37"/>
      <c r="B97" s="37"/>
      <c r="C97" s="37"/>
      <c r="D97" s="37"/>
      <c r="E97" s="37"/>
      <c r="F97" s="37"/>
      <c r="G97" s="37"/>
    </row>
    <row r="98" spans="1:7" ht="48" customHeight="1" x14ac:dyDescent="0.25">
      <c r="A98" s="37"/>
      <c r="B98" s="37"/>
      <c r="C98" s="37"/>
      <c r="D98" s="37"/>
      <c r="E98" s="37"/>
      <c r="F98" s="37"/>
      <c r="G98" s="37"/>
    </row>
    <row r="99" spans="1:7" ht="48" customHeight="1" x14ac:dyDescent="0.25">
      <c r="A99" s="37"/>
      <c r="B99" s="37"/>
      <c r="C99" s="37"/>
      <c r="D99" s="37"/>
      <c r="E99" s="37"/>
      <c r="F99" s="37"/>
      <c r="G99" s="37"/>
    </row>
    <row r="100" spans="1:7" ht="48" customHeight="1" x14ac:dyDescent="0.25">
      <c r="A100" s="37"/>
      <c r="B100" s="37"/>
      <c r="C100" s="37"/>
      <c r="D100" s="37"/>
      <c r="E100" s="37"/>
      <c r="F100" s="37"/>
      <c r="G100" s="37"/>
    </row>
    <row r="101" spans="1:7" ht="48" customHeight="1" x14ac:dyDescent="0.25">
      <c r="A101" s="37"/>
      <c r="B101" s="37"/>
      <c r="C101" s="37"/>
      <c r="D101" s="37"/>
      <c r="E101" s="37"/>
      <c r="F101" s="37"/>
      <c r="G101" s="37"/>
    </row>
    <row r="102" spans="1:7" ht="48" customHeight="1" x14ac:dyDescent="0.25">
      <c r="A102" s="37"/>
      <c r="B102" s="37"/>
      <c r="C102" s="37"/>
      <c r="D102" s="37"/>
      <c r="E102" s="37"/>
      <c r="F102" s="37"/>
      <c r="G102" s="37"/>
    </row>
    <row r="103" spans="1:7" ht="48" customHeight="1" x14ac:dyDescent="0.25">
      <c r="A103" s="37"/>
      <c r="B103" s="37"/>
      <c r="C103" s="37"/>
      <c r="D103" s="37"/>
      <c r="E103" s="37"/>
      <c r="F103" s="37"/>
      <c r="G103" s="37"/>
    </row>
    <row r="104" spans="1:7" ht="48" customHeight="1" x14ac:dyDescent="0.25">
      <c r="A104" s="37"/>
      <c r="B104" s="37"/>
      <c r="C104" s="37"/>
      <c r="D104" s="37"/>
      <c r="E104" s="37"/>
      <c r="F104" s="37"/>
      <c r="G104" s="37"/>
    </row>
    <row r="105" spans="1:7" ht="48" customHeight="1" x14ac:dyDescent="0.25">
      <c r="A105" s="37"/>
      <c r="B105" s="37"/>
      <c r="C105" s="37"/>
      <c r="D105" s="37"/>
      <c r="E105" s="37"/>
      <c r="F105" s="37"/>
      <c r="G105" s="37"/>
    </row>
    <row r="106" spans="1:7" ht="48" customHeight="1" x14ac:dyDescent="0.25">
      <c r="A106" s="37"/>
      <c r="B106" s="37"/>
      <c r="C106" s="37"/>
      <c r="D106" s="37"/>
      <c r="E106" s="37"/>
      <c r="F106" s="37"/>
      <c r="G106" s="37"/>
    </row>
    <row r="107" spans="1:7" ht="48" customHeight="1" x14ac:dyDescent="0.25">
      <c r="A107" s="37"/>
      <c r="B107" s="37"/>
      <c r="C107" s="37"/>
      <c r="D107" s="37"/>
      <c r="E107" s="37"/>
      <c r="F107" s="37"/>
      <c r="G107" s="37"/>
    </row>
    <row r="108" spans="1:7" ht="48" customHeight="1" x14ac:dyDescent="0.25">
      <c r="A108" s="37"/>
      <c r="B108" s="37"/>
      <c r="C108" s="37"/>
      <c r="D108" s="37"/>
      <c r="E108" s="37"/>
      <c r="F108" s="37"/>
      <c r="G108" s="37"/>
    </row>
    <row r="117" spans="1:75" s="40" customFormat="1" ht="48" customHeight="1" x14ac:dyDescent="0.25">
      <c r="A117" s="38"/>
      <c r="B117" s="38"/>
      <c r="C117" s="38"/>
      <c r="D117" s="38"/>
      <c r="E117" s="38"/>
      <c r="F117" s="38"/>
      <c r="G117" s="38"/>
      <c r="H117" s="38"/>
      <c r="I117" s="39"/>
      <c r="K117" s="39"/>
      <c r="L117" s="39"/>
      <c r="M117" s="43"/>
      <c r="N117" s="43"/>
      <c r="P117" s="41"/>
      <c r="Q117" s="39"/>
      <c r="R117" s="39"/>
      <c r="S117" s="39"/>
      <c r="T117" s="39"/>
      <c r="U117" s="39"/>
      <c r="V117" s="39"/>
      <c r="W117" s="39"/>
      <c r="X117" s="41"/>
      <c r="Y117" s="39"/>
      <c r="Z117" s="39"/>
      <c r="AA117" s="39"/>
      <c r="AB117" s="39"/>
      <c r="AC117" s="39"/>
      <c r="AD117" s="39"/>
      <c r="AE117" s="39"/>
      <c r="AF117" s="41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3"/>
      <c r="BW117" s="3"/>
    </row>
  </sheetData>
  <autoFilter ref="A6:BW89"/>
  <mergeCells count="616">
    <mergeCell ref="H4:H6"/>
    <mergeCell ref="I4:I6"/>
    <mergeCell ref="J4:J6"/>
    <mergeCell ref="K4:K6"/>
    <mergeCell ref="L4:L6"/>
    <mergeCell ref="M4:M6"/>
    <mergeCell ref="A1:H2"/>
    <mergeCell ref="I1:BU2"/>
    <mergeCell ref="J3:BU3"/>
    <mergeCell ref="A4:A6"/>
    <mergeCell ref="B4:B6"/>
    <mergeCell ref="C4:C6"/>
    <mergeCell ref="D4:D6"/>
    <mergeCell ref="E4:E6"/>
    <mergeCell ref="F4:F6"/>
    <mergeCell ref="G4:G6"/>
    <mergeCell ref="W4:W6"/>
    <mergeCell ref="X4:X6"/>
    <mergeCell ref="Y4:Y6"/>
    <mergeCell ref="Z4:Z6"/>
    <mergeCell ref="N4:N6"/>
    <mergeCell ref="O4:O6"/>
    <mergeCell ref="P4:P6"/>
    <mergeCell ref="Q4:Q6"/>
    <mergeCell ref="R4:R6"/>
    <mergeCell ref="T4:T6"/>
    <mergeCell ref="AG4:AZ4"/>
    <mergeCell ref="BA4:BU4"/>
    <mergeCell ref="AG5:AI5"/>
    <mergeCell ref="AJ5:AK5"/>
    <mergeCell ref="AL5:AU5"/>
    <mergeCell ref="AW5:AX5"/>
    <mergeCell ref="BD5:BH5"/>
    <mergeCell ref="BI5:BI6"/>
    <mergeCell ref="BJ5:BJ6"/>
    <mergeCell ref="BK5:BK6"/>
    <mergeCell ref="BR5:BR6"/>
    <mergeCell ref="BS5:BS6"/>
    <mergeCell ref="BT5:BT6"/>
    <mergeCell ref="BU5:BU6"/>
    <mergeCell ref="BO5:BO6"/>
    <mergeCell ref="BP5:BP6"/>
    <mergeCell ref="BQ5:BQ6"/>
    <mergeCell ref="S4:S6"/>
    <mergeCell ref="A7:A35"/>
    <mergeCell ref="B7:B35"/>
    <mergeCell ref="C7:C10"/>
    <mergeCell ref="D7:D10"/>
    <mergeCell ref="E7:E10"/>
    <mergeCell ref="F7:F35"/>
    <mergeCell ref="BL5:BL6"/>
    <mergeCell ref="BM5:BM6"/>
    <mergeCell ref="BN5:BN6"/>
    <mergeCell ref="AA4:AA6"/>
    <mergeCell ref="AB4:AB6"/>
    <mergeCell ref="AC4:AC6"/>
    <mergeCell ref="AD4:AD6"/>
    <mergeCell ref="AE4:AE6"/>
    <mergeCell ref="AF4:AF6"/>
    <mergeCell ref="U4:U6"/>
    <mergeCell ref="V4:V6"/>
    <mergeCell ref="T7:T10"/>
    <mergeCell ref="U7:U10"/>
    <mergeCell ref="V7:V10"/>
    <mergeCell ref="W7:W10"/>
    <mergeCell ref="X7:X10"/>
    <mergeCell ref="C11:C14"/>
    <mergeCell ref="D11:D14"/>
    <mergeCell ref="E11:E14"/>
    <mergeCell ref="I11:I14"/>
    <mergeCell ref="J11:J14"/>
    <mergeCell ref="M7:M10"/>
    <mergeCell ref="N7:N10"/>
    <mergeCell ref="O7:O10"/>
    <mergeCell ref="P7:P10"/>
    <mergeCell ref="Q7:Q10"/>
    <mergeCell ref="R7:R10"/>
    <mergeCell ref="G7:G35"/>
    <mergeCell ref="H7:H14"/>
    <mergeCell ref="I7:I10"/>
    <mergeCell ref="J7:J10"/>
    <mergeCell ref="K7:K10"/>
    <mergeCell ref="L7:L10"/>
    <mergeCell ref="K11:K14"/>
    <mergeCell ref="L11:L14"/>
    <mergeCell ref="L15:L16"/>
    <mergeCell ref="M15:M16"/>
    <mergeCell ref="N15:N16"/>
    <mergeCell ref="O15:O16"/>
    <mergeCell ref="P15:P16"/>
    <mergeCell ref="Q15:Q16"/>
    <mergeCell ref="E20:E23"/>
    <mergeCell ref="T11:T14"/>
    <mergeCell ref="U11:U14"/>
    <mergeCell ref="V11:V14"/>
    <mergeCell ref="W11:W14"/>
    <mergeCell ref="X11:X14"/>
    <mergeCell ref="C15:C16"/>
    <mergeCell ref="D15:D16"/>
    <mergeCell ref="E15:E16"/>
    <mergeCell ref="H15:H19"/>
    <mergeCell ref="I15:I16"/>
    <mergeCell ref="M11:M14"/>
    <mergeCell ref="N11:N14"/>
    <mergeCell ref="O11:O14"/>
    <mergeCell ref="P11:P14"/>
    <mergeCell ref="Q11:Q14"/>
    <mergeCell ref="R11:R14"/>
    <mergeCell ref="J15:J16"/>
    <mergeCell ref="K15:K16"/>
    <mergeCell ref="R15:R16"/>
    <mergeCell ref="T15:T16"/>
    <mergeCell ref="U15:U16"/>
    <mergeCell ref="V15:V16"/>
    <mergeCell ref="W15:W16"/>
    <mergeCell ref="X15:X16"/>
    <mergeCell ref="N17:N19"/>
    <mergeCell ref="O17:O19"/>
    <mergeCell ref="P17:P19"/>
    <mergeCell ref="Q17:Q19"/>
    <mergeCell ref="C17:C19"/>
    <mergeCell ref="D17:D19"/>
    <mergeCell ref="E17:E19"/>
    <mergeCell ref="I17:I19"/>
    <mergeCell ref="J17:J19"/>
    <mergeCell ref="K17:K19"/>
    <mergeCell ref="H20:H23"/>
    <mergeCell ref="I20:I23"/>
    <mergeCell ref="J20:J23"/>
    <mergeCell ref="R17:R19"/>
    <mergeCell ref="T17:T19"/>
    <mergeCell ref="U17:U19"/>
    <mergeCell ref="V17:V19"/>
    <mergeCell ref="W17:W19"/>
    <mergeCell ref="X20:X23"/>
    <mergeCell ref="Q20:Q23"/>
    <mergeCell ref="R20:R23"/>
    <mergeCell ref="T20:T23"/>
    <mergeCell ref="U20:U23"/>
    <mergeCell ref="V20:V23"/>
    <mergeCell ref="W20:W23"/>
    <mergeCell ref="K20:K23"/>
    <mergeCell ref="L20:L23"/>
    <mergeCell ref="M20:M23"/>
    <mergeCell ref="N20:N23"/>
    <mergeCell ref="O20:O23"/>
    <mergeCell ref="P20:P23"/>
    <mergeCell ref="X17:X19"/>
    <mergeCell ref="L17:L19"/>
    <mergeCell ref="M17:M19"/>
    <mergeCell ref="C24:C27"/>
    <mergeCell ref="D24:D27"/>
    <mergeCell ref="E24:E27"/>
    <mergeCell ref="H24:H35"/>
    <mergeCell ref="I24:I27"/>
    <mergeCell ref="J24:J27"/>
    <mergeCell ref="K24:K27"/>
    <mergeCell ref="L24:L27"/>
    <mergeCell ref="M24:M27"/>
    <mergeCell ref="L28:L30"/>
    <mergeCell ref="M28:M30"/>
    <mergeCell ref="C33:C35"/>
    <mergeCell ref="D33:D35"/>
    <mergeCell ref="E33:E35"/>
    <mergeCell ref="I33:I35"/>
    <mergeCell ref="J33:J35"/>
    <mergeCell ref="K33:K35"/>
    <mergeCell ref="C31:C32"/>
    <mergeCell ref="D31:D32"/>
    <mergeCell ref="E31:E32"/>
    <mergeCell ref="I31:I32"/>
    <mergeCell ref="J31:J32"/>
    <mergeCell ref="K31:K32"/>
    <mergeCell ref="C20:C23"/>
    <mergeCell ref="D20:D23"/>
    <mergeCell ref="U24:U27"/>
    <mergeCell ref="V24:V27"/>
    <mergeCell ref="W24:W27"/>
    <mergeCell ref="X24:X27"/>
    <mergeCell ref="C28:C30"/>
    <mergeCell ref="D28:D30"/>
    <mergeCell ref="E28:E30"/>
    <mergeCell ref="I28:I30"/>
    <mergeCell ref="J28:J30"/>
    <mergeCell ref="K28:K30"/>
    <mergeCell ref="N24:N27"/>
    <mergeCell ref="O24:O27"/>
    <mergeCell ref="P24:P27"/>
    <mergeCell ref="Q24:Q27"/>
    <mergeCell ref="R24:R27"/>
    <mergeCell ref="T24:T27"/>
    <mergeCell ref="R28:R30"/>
    <mergeCell ref="T28:T30"/>
    <mergeCell ref="U28:U30"/>
    <mergeCell ref="V28:V30"/>
    <mergeCell ref="W28:W30"/>
    <mergeCell ref="X28:X30"/>
    <mergeCell ref="N28:N30"/>
    <mergeCell ref="O28:O30"/>
    <mergeCell ref="P28:P30"/>
    <mergeCell ref="Q28:Q30"/>
    <mergeCell ref="V31:V32"/>
    <mergeCell ref="W31:W32"/>
    <mergeCell ref="X31:X32"/>
    <mergeCell ref="L31:L32"/>
    <mergeCell ref="M31:M32"/>
    <mergeCell ref="N31:N32"/>
    <mergeCell ref="O31:O32"/>
    <mergeCell ref="P31:P32"/>
    <mergeCell ref="Q31:Q32"/>
    <mergeCell ref="R31:R32"/>
    <mergeCell ref="T31:T32"/>
    <mergeCell ref="U31:U32"/>
    <mergeCell ref="R33:R35"/>
    <mergeCell ref="T33:T35"/>
    <mergeCell ref="U33:U35"/>
    <mergeCell ref="V33:V35"/>
    <mergeCell ref="W33:W35"/>
    <mergeCell ref="X33:X35"/>
    <mergeCell ref="L33:L35"/>
    <mergeCell ref="M33:M35"/>
    <mergeCell ref="N33:N35"/>
    <mergeCell ref="O33:O35"/>
    <mergeCell ref="P33:P35"/>
    <mergeCell ref="Q33:Q35"/>
    <mergeCell ref="A36:A53"/>
    <mergeCell ref="B36:B53"/>
    <mergeCell ref="C36:C37"/>
    <mergeCell ref="D36:D37"/>
    <mergeCell ref="E36:E37"/>
    <mergeCell ref="F36:F53"/>
    <mergeCell ref="C42:C45"/>
    <mergeCell ref="D42:D45"/>
    <mergeCell ref="E42:E45"/>
    <mergeCell ref="C49:C53"/>
    <mergeCell ref="C46:C48"/>
    <mergeCell ref="D46:D48"/>
    <mergeCell ref="E46:E48"/>
    <mergeCell ref="T36:T37"/>
    <mergeCell ref="U36:U37"/>
    <mergeCell ref="V36:V37"/>
    <mergeCell ref="W36:W37"/>
    <mergeCell ref="X36:X37"/>
    <mergeCell ref="C38:C39"/>
    <mergeCell ref="D38:D39"/>
    <mergeCell ref="E38:E39"/>
    <mergeCell ref="H38:H45"/>
    <mergeCell ref="I38:I39"/>
    <mergeCell ref="M36:M37"/>
    <mergeCell ref="N36:N37"/>
    <mergeCell ref="O36:O37"/>
    <mergeCell ref="P36:P37"/>
    <mergeCell ref="Q36:Q37"/>
    <mergeCell ref="R36:R37"/>
    <mergeCell ref="G36:G53"/>
    <mergeCell ref="H36:H37"/>
    <mergeCell ref="I36:I37"/>
    <mergeCell ref="J36:J37"/>
    <mergeCell ref="K36:K37"/>
    <mergeCell ref="L36:L37"/>
    <mergeCell ref="J38:J39"/>
    <mergeCell ref="K38:K39"/>
    <mergeCell ref="T38:T39"/>
    <mergeCell ref="U38:U39"/>
    <mergeCell ref="V38:V39"/>
    <mergeCell ref="W38:W39"/>
    <mergeCell ref="X38:X39"/>
    <mergeCell ref="C40:C41"/>
    <mergeCell ref="D40:D41"/>
    <mergeCell ref="E40:E41"/>
    <mergeCell ref="I40:I41"/>
    <mergeCell ref="J40:J41"/>
    <mergeCell ref="M38:M39"/>
    <mergeCell ref="N38:N39"/>
    <mergeCell ref="O38:O39"/>
    <mergeCell ref="P38:P39"/>
    <mergeCell ref="Q38:Q39"/>
    <mergeCell ref="R38:R39"/>
    <mergeCell ref="L38:L39"/>
    <mergeCell ref="K40:K41"/>
    <mergeCell ref="R40:R41"/>
    <mergeCell ref="T40:T41"/>
    <mergeCell ref="U40:U41"/>
    <mergeCell ref="V40:V41"/>
    <mergeCell ref="W40:W41"/>
    <mergeCell ref="X40:X41"/>
    <mergeCell ref="L40:L41"/>
    <mergeCell ref="M40:M41"/>
    <mergeCell ref="N40:N41"/>
    <mergeCell ref="O40:O41"/>
    <mergeCell ref="P40:P41"/>
    <mergeCell ref="Q40:Q41"/>
    <mergeCell ref="V42:V45"/>
    <mergeCell ref="W42:W45"/>
    <mergeCell ref="X42:X45"/>
    <mergeCell ref="U42:U45"/>
    <mergeCell ref="H46:H48"/>
    <mergeCell ref="I46:I48"/>
    <mergeCell ref="J46:J48"/>
    <mergeCell ref="K46:K48"/>
    <mergeCell ref="O42:O45"/>
    <mergeCell ref="P42:P45"/>
    <mergeCell ref="Q42:Q45"/>
    <mergeCell ref="R42:R45"/>
    <mergeCell ref="T42:T45"/>
    <mergeCell ref="I42:I45"/>
    <mergeCell ref="J42:J45"/>
    <mergeCell ref="K42:K45"/>
    <mergeCell ref="L42:L45"/>
    <mergeCell ref="M42:M45"/>
    <mergeCell ref="N42:N45"/>
    <mergeCell ref="R46:R48"/>
    <mergeCell ref="T46:T48"/>
    <mergeCell ref="U46:U48"/>
    <mergeCell ref="V46:V48"/>
    <mergeCell ref="W46:W48"/>
    <mergeCell ref="X46:X48"/>
    <mergeCell ref="L46:L48"/>
    <mergeCell ref="M46:M48"/>
    <mergeCell ref="N46:N48"/>
    <mergeCell ref="O46:O48"/>
    <mergeCell ref="P46:P48"/>
    <mergeCell ref="Q46:Q48"/>
    <mergeCell ref="X49:X53"/>
    <mergeCell ref="L49:L53"/>
    <mergeCell ref="M49:M53"/>
    <mergeCell ref="N49:N53"/>
    <mergeCell ref="O49:O53"/>
    <mergeCell ref="P49:P53"/>
    <mergeCell ref="Q49:Q53"/>
    <mergeCell ref="D49:D53"/>
    <mergeCell ref="E49:E53"/>
    <mergeCell ref="H49:H53"/>
    <mergeCell ref="I49:I53"/>
    <mergeCell ref="J49:J53"/>
    <mergeCell ref="K49:K53"/>
    <mergeCell ref="C54:C56"/>
    <mergeCell ref="D54:D56"/>
    <mergeCell ref="E54:E56"/>
    <mergeCell ref="F54:F89"/>
    <mergeCell ref="R49:R53"/>
    <mergeCell ref="T49:T53"/>
    <mergeCell ref="U49:U53"/>
    <mergeCell ref="V49:V53"/>
    <mergeCell ref="W49:W53"/>
    <mergeCell ref="T54:T56"/>
    <mergeCell ref="U54:U56"/>
    <mergeCell ref="V54:V56"/>
    <mergeCell ref="W54:W56"/>
    <mergeCell ref="C62:C64"/>
    <mergeCell ref="D62:D64"/>
    <mergeCell ref="E62:E64"/>
    <mergeCell ref="H62:H64"/>
    <mergeCell ref="I62:I64"/>
    <mergeCell ref="J62:J64"/>
    <mergeCell ref="K62:K64"/>
    <mergeCell ref="L62:L64"/>
    <mergeCell ref="M62:M64"/>
    <mergeCell ref="N60:N61"/>
    <mergeCell ref="O60:O61"/>
    <mergeCell ref="X54:X56"/>
    <mergeCell ref="C57:C59"/>
    <mergeCell ref="D57:D59"/>
    <mergeCell ref="E57:E59"/>
    <mergeCell ref="H57:H59"/>
    <mergeCell ref="I57:I59"/>
    <mergeCell ref="M54:M56"/>
    <mergeCell ref="N54:N56"/>
    <mergeCell ref="O54:O56"/>
    <mergeCell ref="P54:P56"/>
    <mergeCell ref="Q54:Q56"/>
    <mergeCell ref="R54:R56"/>
    <mergeCell ref="G54:G89"/>
    <mergeCell ref="H54:H56"/>
    <mergeCell ref="I54:I56"/>
    <mergeCell ref="J54:J56"/>
    <mergeCell ref="K54:K56"/>
    <mergeCell ref="L54:L56"/>
    <mergeCell ref="J57:J59"/>
    <mergeCell ref="K57:K59"/>
    <mergeCell ref="T57:T59"/>
    <mergeCell ref="U57:U59"/>
    <mergeCell ref="V57:V59"/>
    <mergeCell ref="W57:W59"/>
    <mergeCell ref="X57:X59"/>
    <mergeCell ref="C60:C61"/>
    <mergeCell ref="D60:D61"/>
    <mergeCell ref="E60:E61"/>
    <mergeCell ref="H60:H61"/>
    <mergeCell ref="I60:I61"/>
    <mergeCell ref="M57:M59"/>
    <mergeCell ref="N57:N59"/>
    <mergeCell ref="O57:O59"/>
    <mergeCell ref="P57:P59"/>
    <mergeCell ref="Q57:Q59"/>
    <mergeCell ref="R57:R59"/>
    <mergeCell ref="L57:L59"/>
    <mergeCell ref="J60:J61"/>
    <mergeCell ref="X60:X61"/>
    <mergeCell ref="Q60:Q61"/>
    <mergeCell ref="R60:R61"/>
    <mergeCell ref="T60:T61"/>
    <mergeCell ref="U60:U61"/>
    <mergeCell ref="V60:V61"/>
    <mergeCell ref="W60:W61"/>
    <mergeCell ref="K60:K61"/>
    <mergeCell ref="L60:L61"/>
    <mergeCell ref="M60:M61"/>
    <mergeCell ref="P60:P61"/>
    <mergeCell ref="U62:U64"/>
    <mergeCell ref="V62:V64"/>
    <mergeCell ref="W62:W64"/>
    <mergeCell ref="X62:X64"/>
    <mergeCell ref="C65:C66"/>
    <mergeCell ref="D65:D66"/>
    <mergeCell ref="E65:E66"/>
    <mergeCell ref="H65:H66"/>
    <mergeCell ref="I65:I66"/>
    <mergeCell ref="J65:J66"/>
    <mergeCell ref="N62:N64"/>
    <mergeCell ref="O62:O64"/>
    <mergeCell ref="P62:P64"/>
    <mergeCell ref="Q62:Q64"/>
    <mergeCell ref="R62:R64"/>
    <mergeCell ref="T62:T64"/>
    <mergeCell ref="X65:X66"/>
    <mergeCell ref="Q65:Q66"/>
    <mergeCell ref="R65:R66"/>
    <mergeCell ref="T65:T66"/>
    <mergeCell ref="U65:U66"/>
    <mergeCell ref="V65:V66"/>
    <mergeCell ref="W65:W66"/>
    <mergeCell ref="A67:A88"/>
    <mergeCell ref="C67:C70"/>
    <mergeCell ref="D67:D70"/>
    <mergeCell ref="E67:E70"/>
    <mergeCell ref="H67:H70"/>
    <mergeCell ref="I67:I70"/>
    <mergeCell ref="J67:J70"/>
    <mergeCell ref="K67:K70"/>
    <mergeCell ref="L67:L70"/>
    <mergeCell ref="K65:K66"/>
    <mergeCell ref="L65:L66"/>
    <mergeCell ref="M65:M66"/>
    <mergeCell ref="N65:N66"/>
    <mergeCell ref="O65:O66"/>
    <mergeCell ref="P65:P66"/>
    <mergeCell ref="A54:A66"/>
    <mergeCell ref="B54:B89"/>
    <mergeCell ref="T67:T70"/>
    <mergeCell ref="C75:C79"/>
    <mergeCell ref="D75:D79"/>
    <mergeCell ref="E75:E79"/>
    <mergeCell ref="H75:H79"/>
    <mergeCell ref="I75:I79"/>
    <mergeCell ref="J75:J79"/>
    <mergeCell ref="K75:K79"/>
    <mergeCell ref="L75:L79"/>
    <mergeCell ref="K71:K74"/>
    <mergeCell ref="L71:L74"/>
    <mergeCell ref="M71:M74"/>
    <mergeCell ref="N71:N74"/>
    <mergeCell ref="O71:O74"/>
    <mergeCell ref="T75:T79"/>
    <mergeCell ref="R86:R88"/>
    <mergeCell ref="U67:U70"/>
    <mergeCell ref="V67:V70"/>
    <mergeCell ref="W67:W70"/>
    <mergeCell ref="X67:X70"/>
    <mergeCell ref="C71:C74"/>
    <mergeCell ref="D71:D74"/>
    <mergeCell ref="E71:E74"/>
    <mergeCell ref="H71:H74"/>
    <mergeCell ref="I71:I74"/>
    <mergeCell ref="M67:M70"/>
    <mergeCell ref="N67:N70"/>
    <mergeCell ref="O67:O70"/>
    <mergeCell ref="P67:P70"/>
    <mergeCell ref="Q67:Q70"/>
    <mergeCell ref="R67:R70"/>
    <mergeCell ref="W71:W74"/>
    <mergeCell ref="X71:X74"/>
    <mergeCell ref="P71:P74"/>
    <mergeCell ref="Q71:Q74"/>
    <mergeCell ref="R71:R74"/>
    <mergeCell ref="T71:T74"/>
    <mergeCell ref="U71:U74"/>
    <mergeCell ref="V71:V74"/>
    <mergeCell ref="J71:J74"/>
    <mergeCell ref="U75:U79"/>
    <mergeCell ref="V75:V79"/>
    <mergeCell ref="W75:W79"/>
    <mergeCell ref="X75:X79"/>
    <mergeCell ref="AE75:AE79"/>
    <mergeCell ref="M75:M79"/>
    <mergeCell ref="N75:N79"/>
    <mergeCell ref="O75:O79"/>
    <mergeCell ref="P75:P79"/>
    <mergeCell ref="Q75:Q79"/>
    <mergeCell ref="R75:R79"/>
    <mergeCell ref="AM75:AM79"/>
    <mergeCell ref="AN75:AN79"/>
    <mergeCell ref="AO75:AO79"/>
    <mergeCell ref="AP75:AP79"/>
    <mergeCell ref="AQ75:AQ79"/>
    <mergeCell ref="AR75:AR79"/>
    <mergeCell ref="AG75:AG79"/>
    <mergeCell ref="AH75:AH79"/>
    <mergeCell ref="AI75:AI79"/>
    <mergeCell ref="AJ75:AJ79"/>
    <mergeCell ref="AK75:AK79"/>
    <mergeCell ref="AL75:AL79"/>
    <mergeCell ref="BA75:BA79"/>
    <mergeCell ref="BB75:BB79"/>
    <mergeCell ref="BC75:BC79"/>
    <mergeCell ref="BD75:BD79"/>
    <mergeCell ref="AS75:AS79"/>
    <mergeCell ref="AT75:AT79"/>
    <mergeCell ref="AU75:AU79"/>
    <mergeCell ref="AV75:AV79"/>
    <mergeCell ref="AW75:AW79"/>
    <mergeCell ref="AX75:AX79"/>
    <mergeCell ref="BQ75:BQ79"/>
    <mergeCell ref="BR75:BR79"/>
    <mergeCell ref="BS75:BS79"/>
    <mergeCell ref="BT75:BT79"/>
    <mergeCell ref="BU75:BU79"/>
    <mergeCell ref="C80:C82"/>
    <mergeCell ref="D80:D82"/>
    <mergeCell ref="E80:E82"/>
    <mergeCell ref="H80:H82"/>
    <mergeCell ref="I80:I82"/>
    <mergeCell ref="BK75:BK79"/>
    <mergeCell ref="BL75:BL79"/>
    <mergeCell ref="BM75:BM79"/>
    <mergeCell ref="BN75:BN79"/>
    <mergeCell ref="BO75:BO79"/>
    <mergeCell ref="BP75:BP79"/>
    <mergeCell ref="BE75:BE79"/>
    <mergeCell ref="BF75:BF79"/>
    <mergeCell ref="BG75:BG79"/>
    <mergeCell ref="BH75:BH79"/>
    <mergeCell ref="BI75:BI79"/>
    <mergeCell ref="BJ75:BJ79"/>
    <mergeCell ref="AY75:AY79"/>
    <mergeCell ref="AZ75:AZ79"/>
    <mergeCell ref="W80:W82"/>
    <mergeCell ref="X80:X82"/>
    <mergeCell ref="C83:C85"/>
    <mergeCell ref="D83:D85"/>
    <mergeCell ref="E83:E85"/>
    <mergeCell ref="H83:H85"/>
    <mergeCell ref="I83:I85"/>
    <mergeCell ref="J83:J85"/>
    <mergeCell ref="K83:K85"/>
    <mergeCell ref="L83:L85"/>
    <mergeCell ref="P80:P82"/>
    <mergeCell ref="Q80:Q82"/>
    <mergeCell ref="R80:R82"/>
    <mergeCell ref="T80:T82"/>
    <mergeCell ref="U80:U82"/>
    <mergeCell ref="V80:V82"/>
    <mergeCell ref="J80:J82"/>
    <mergeCell ref="K80:K82"/>
    <mergeCell ref="L80:L82"/>
    <mergeCell ref="M80:M82"/>
    <mergeCell ref="N80:N82"/>
    <mergeCell ref="O80:O82"/>
    <mergeCell ref="T83:T85"/>
    <mergeCell ref="U83:U85"/>
    <mergeCell ref="V83:V85"/>
    <mergeCell ref="W83:W85"/>
    <mergeCell ref="X83:X85"/>
    <mergeCell ref="H86:H88"/>
    <mergeCell ref="I86:I88"/>
    <mergeCell ref="J86:J88"/>
    <mergeCell ref="K86:K88"/>
    <mergeCell ref="L86:L88"/>
    <mergeCell ref="M83:M85"/>
    <mergeCell ref="N83:N85"/>
    <mergeCell ref="O83:O85"/>
    <mergeCell ref="P83:P85"/>
    <mergeCell ref="Q83:Q85"/>
    <mergeCell ref="R83:R85"/>
    <mergeCell ref="T86:T88"/>
    <mergeCell ref="U86:U88"/>
    <mergeCell ref="V86:V88"/>
    <mergeCell ref="W86:W88"/>
    <mergeCell ref="X86:X88"/>
    <mergeCell ref="M86:M88"/>
    <mergeCell ref="N86:N88"/>
    <mergeCell ref="O86:O88"/>
    <mergeCell ref="P86:P88"/>
    <mergeCell ref="Q86:Q88"/>
    <mergeCell ref="S7:S10"/>
    <mergeCell ref="S11:S14"/>
    <mergeCell ref="S15:S16"/>
    <mergeCell ref="S17:S19"/>
    <mergeCell ref="S20:S23"/>
    <mergeCell ref="S24:S27"/>
    <mergeCell ref="S28:S30"/>
    <mergeCell ref="S31:S32"/>
    <mergeCell ref="S33:S35"/>
    <mergeCell ref="S62:S64"/>
    <mergeCell ref="S65:S66"/>
    <mergeCell ref="S67:S70"/>
    <mergeCell ref="S71:S74"/>
    <mergeCell ref="S36:S37"/>
    <mergeCell ref="S38:S39"/>
    <mergeCell ref="S40:S41"/>
    <mergeCell ref="S42:S45"/>
    <mergeCell ref="S46:S48"/>
    <mergeCell ref="S49:S53"/>
    <mergeCell ref="S54:S56"/>
    <mergeCell ref="S57:S59"/>
    <mergeCell ref="S60:S61"/>
  </mergeCells>
  <printOptions horizontalCentered="1"/>
  <pageMargins left="0.78740157480314965" right="0.39370078740157483" top="1.3779527559055118" bottom="0.19685039370078741" header="0.31496062992125984" footer="0.31496062992125984"/>
  <pageSetup scale="46" fitToHeight="0" orientation="landscape" r:id="rId1"/>
  <rowBreaks count="1" manualBreakCount="1">
    <brk id="74" max="71" man="1"/>
  </rowBreaks>
  <colBreaks count="2" manualBreakCount="2">
    <brk id="11" max="86" man="1"/>
    <brk id="31" max="88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15</vt:i4>
      </vt:variant>
    </vt:vector>
  </HeadingPairs>
  <TitlesOfParts>
    <vt:vector size="25" baseType="lpstr">
      <vt:lpstr>PlanAcción2020 V.2</vt:lpstr>
      <vt:lpstr>Hoja1</vt:lpstr>
      <vt:lpstr>PlanAcción2020 V2</vt:lpstr>
      <vt:lpstr>PlandeAcciónInstitucional2021</vt:lpstr>
      <vt:lpstr>Control de Cambios</vt:lpstr>
      <vt:lpstr>Demanda</vt:lpstr>
      <vt:lpstr>Oferta</vt:lpstr>
      <vt:lpstr>DCI</vt:lpstr>
      <vt:lpstr>DAF</vt:lpstr>
      <vt:lpstr>DG</vt:lpstr>
      <vt:lpstr>DAF!Área_de_impresión</vt:lpstr>
      <vt:lpstr>DCI!Área_de_impresión</vt:lpstr>
      <vt:lpstr>Demanda!Área_de_impresión</vt:lpstr>
      <vt:lpstr>DG!Área_de_impresión</vt:lpstr>
      <vt:lpstr>Oferta!Área_de_impresión</vt:lpstr>
      <vt:lpstr>'PlanAcción2020 V.2'!Área_de_impresión</vt:lpstr>
      <vt:lpstr>'PlanAcción2020 V2'!Área_de_impresión</vt:lpstr>
      <vt:lpstr>PlandeAcciónInstitucional2021!Área_de_impresión</vt:lpstr>
      <vt:lpstr>DAF!Títulos_a_imprimir</vt:lpstr>
      <vt:lpstr>DCI!Títulos_a_imprimir</vt:lpstr>
      <vt:lpstr>Demanda!Títulos_a_imprimir</vt:lpstr>
      <vt:lpstr>DG!Títulos_a_imprimir</vt:lpstr>
      <vt:lpstr>Oferta!Títulos_a_imprimir</vt:lpstr>
      <vt:lpstr>'PlanAcción2020 V2'!Títulos_a_imprimir</vt:lpstr>
      <vt:lpstr>PlandeAcciónInstitucional2021!Títulos_a_imprimir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Patricia Pinzon Bastidas</dc:creator>
  <cp:lastModifiedBy>MariaV</cp:lastModifiedBy>
  <cp:lastPrinted>2020-03-17T17:08:54Z</cp:lastPrinted>
  <dcterms:created xsi:type="dcterms:W3CDTF">2020-03-05T14:20:11Z</dcterms:created>
  <dcterms:modified xsi:type="dcterms:W3CDTF">2021-07-22T00:27:25Z</dcterms:modified>
</cp:coreProperties>
</file>